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tabRatio="420" activeTab="1"/>
  </bookViews>
  <sheets>
    <sheet name="DATA" sheetId="1" r:id="rId1"/>
    <sheet name="PRI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ons</author>
  </authors>
  <commentList>
    <comment ref="E10" authorId="0">
      <text>
        <r>
          <rPr>
            <b/>
            <sz val="11"/>
            <color indexed="10"/>
            <rFont val="Tahoma"/>
            <family val="2"/>
          </rPr>
          <t>FOR E.G.YOU WANT TO YOU ENTER FEBRUARY,2013    THEN JUST ENTER 02/2013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<sst xmlns="http://schemas.openxmlformats.org/spreadsheetml/2006/main" count="46" uniqueCount="35">
  <si>
    <t>Dearness Allowance</t>
  </si>
  <si>
    <t>Sl No</t>
  </si>
  <si>
    <t>Difference</t>
  </si>
  <si>
    <t>New DA</t>
  </si>
  <si>
    <t>Old DA</t>
  </si>
  <si>
    <t>Diff</t>
  </si>
  <si>
    <t>Basic Pay</t>
  </si>
  <si>
    <t>cash</t>
  </si>
  <si>
    <t>PF</t>
  </si>
  <si>
    <t>CPF</t>
  </si>
  <si>
    <t>Credited into GPF Account</t>
  </si>
  <si>
    <t>Credited into CPS Account</t>
  </si>
  <si>
    <t>No of months into GPF/CPF</t>
  </si>
  <si>
    <t>No of months for cash adjustment</t>
  </si>
  <si>
    <t>Dearness     Allowance</t>
  </si>
  <si>
    <t>UNION NAME</t>
  </si>
  <si>
    <t xml:space="preserve">OLD DA </t>
  </si>
  <si>
    <t xml:space="preserve">ENHANCEMENT </t>
  </si>
  <si>
    <t>NEW D A</t>
  </si>
  <si>
    <t>G.O NO.</t>
  </si>
  <si>
    <t>DATE</t>
  </si>
  <si>
    <t>DEARNESS ALLOWANCE - READY RECKONER  SOFTWARE   by R.V.L.GANAPATHI RAO                                  9492929940</t>
  </si>
  <si>
    <t>NAME OF THE 1st PERSON</t>
  </si>
  <si>
    <t>1'st PERSON's DESIGNATION</t>
  </si>
  <si>
    <t>NAME OF THE 2nd PERSON</t>
  </si>
  <si>
    <t>2nd PERSON'S DESIGNATION</t>
  </si>
  <si>
    <t>TO</t>
  </si>
  <si>
    <t>TOTAL MONTHS</t>
  </si>
  <si>
    <r>
      <rPr>
        <b/>
        <sz val="18"/>
        <color indexed="8"/>
        <rFont val="Bookman Old Style"/>
        <family val="1"/>
      </rPr>
      <t xml:space="preserve">DEARNESS ALLOWANCE - READY RECKONER </t>
    </r>
    <r>
      <rPr>
        <b/>
        <sz val="20"/>
        <color indexed="8"/>
        <rFont val="Bookman Old Style"/>
        <family val="1"/>
      </rPr>
      <t xml:space="preserve">                                                                                              .                                          .</t>
    </r>
    <r>
      <rPr>
        <b/>
        <sz val="11"/>
        <color indexed="8"/>
        <rFont val="Bookman Old Style"/>
        <family val="1"/>
      </rPr>
      <t xml:space="preserve"> by</t>
    </r>
    <r>
      <rPr>
        <b/>
        <sz val="20"/>
        <color indexed="8"/>
        <rFont val="Bookman Old Style"/>
        <family val="1"/>
      </rPr>
      <t xml:space="preserve"> </t>
    </r>
    <r>
      <rPr>
        <b/>
        <sz val="10"/>
        <color indexed="8"/>
        <rFont val="Bookman Old Style"/>
        <family val="1"/>
      </rPr>
      <t>R.V.L.GANAPATHI RAO</t>
    </r>
  </si>
  <si>
    <t>-------------</t>
  </si>
  <si>
    <t>-- . -- . ----.</t>
  </si>
  <si>
    <t>MONTH AND YEAR OF D A ARREARS CREDITED TO PF/CPF              FROM</t>
  </si>
  <si>
    <t>MONTH AND YEAR OF D A ARREARS CREDITED TO CASH              FROM</t>
  </si>
  <si>
    <t>FOR EXAMPLE YOU WANT TO YOU ENTER FEBRUARY,2013    THEN JUST ENTER 02/2013</t>
  </si>
  <si>
    <t>FOR UPDATES                                                                                                                www.ganavzm.webnode.com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</si>
</sst>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mmmm\ dd\,\ yyyy"/>
    <numFmt numFmtId="166" formatCode="[$-409]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8"/>
      <color indexed="8"/>
      <name val="Cambria"/>
      <family val="1"/>
    </font>
    <font>
      <b/>
      <sz val="18"/>
      <color indexed="12"/>
      <name val="Cambria"/>
      <family val="1"/>
    </font>
    <font>
      <b/>
      <sz val="11"/>
      <color indexed="8"/>
      <name val="Book Antiqua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 Antiqua"/>
      <family val="1"/>
    </font>
    <font>
      <b/>
      <sz val="11"/>
      <color indexed="8"/>
      <name val="Century"/>
      <family val="1"/>
    </font>
    <font>
      <sz val="28"/>
      <color indexed="8"/>
      <name val="Bodoni MT Black"/>
      <family val="1"/>
    </font>
    <font>
      <sz val="8"/>
      <name val="Tahoma"/>
      <family val="0"/>
    </font>
    <font>
      <b/>
      <sz val="11"/>
      <color indexed="10"/>
      <name val="Tahoma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Book Antiqua"/>
      <family val="0"/>
    </font>
    <font>
      <b/>
      <sz val="18"/>
      <color indexed="10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17" fontId="0" fillId="0" borderId="0" xfId="0" applyNumberFormat="1" applyAlignment="1" applyProtection="1">
      <alignment/>
      <protection hidden="1"/>
    </xf>
    <xf numFmtId="0" fontId="0" fillId="32" borderId="22" xfId="0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1" fontId="0" fillId="0" borderId="32" xfId="0" applyNumberFormat="1" applyBorder="1" applyAlignment="1" applyProtection="1">
      <alignment/>
      <protection hidden="1"/>
    </xf>
    <xf numFmtId="0" fontId="0" fillId="0" borderId="32" xfId="0" applyNumberForma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 applyProtection="1">
      <alignment horizontal="center" vertical="center" textRotation="90"/>
      <protection hidden="1"/>
    </xf>
    <xf numFmtId="0" fontId="2" fillId="0" borderId="37" xfId="0" applyFont="1" applyBorder="1" applyAlignment="1" applyProtection="1">
      <alignment horizontal="center" vertical="center" textRotation="90"/>
      <protection hidden="1"/>
    </xf>
    <xf numFmtId="0" fontId="2" fillId="0" borderId="38" xfId="0" applyFont="1" applyBorder="1" applyAlignment="1" applyProtection="1">
      <alignment horizontal="center" vertical="center" textRotation="90"/>
      <protection hidden="1"/>
    </xf>
    <xf numFmtId="0" fontId="0" fillId="0" borderId="22" xfId="0" applyNumberFormat="1" applyBorder="1" applyAlignment="1" applyProtection="1">
      <alignment horizontal="center" vertical="center"/>
      <protection hidden="1" locked="0"/>
    </xf>
    <xf numFmtId="0" fontId="0" fillId="32" borderId="22" xfId="0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NumberFormat="1" applyFill="1" applyAlignment="1" applyProtection="1">
      <alignment/>
      <protection hidden="1"/>
    </xf>
    <xf numFmtId="0" fontId="17" fillId="33" borderId="39" xfId="0" applyFont="1" applyFill="1" applyBorder="1" applyAlignment="1" applyProtection="1">
      <alignment horizontal="center" vertical="center" wrapText="1"/>
      <protection hidden="1"/>
    </xf>
    <xf numFmtId="0" fontId="17" fillId="33" borderId="40" xfId="0" applyFont="1" applyFill="1" applyBorder="1" applyAlignment="1" applyProtection="1">
      <alignment horizontal="center" vertical="center" wrapText="1"/>
      <protection hidden="1"/>
    </xf>
    <xf numFmtId="0" fontId="17" fillId="33" borderId="41" xfId="0" applyFont="1" applyFill="1" applyBorder="1" applyAlignment="1" applyProtection="1">
      <alignment horizontal="center" vertical="center" wrapText="1"/>
      <protection hidden="1"/>
    </xf>
    <xf numFmtId="0" fontId="17" fillId="33" borderId="42" xfId="0" applyFont="1" applyFill="1" applyBorder="1" applyAlignment="1" applyProtection="1">
      <alignment horizontal="center" vertical="center" wrapText="1"/>
      <protection hidden="1"/>
    </xf>
    <xf numFmtId="0" fontId="17" fillId="33" borderId="43" xfId="0" applyFont="1" applyFill="1" applyBorder="1" applyAlignment="1" applyProtection="1">
      <alignment horizontal="center" vertical="center" wrapText="1"/>
      <protection hidden="1"/>
    </xf>
    <xf numFmtId="0" fontId="17" fillId="33" borderId="44" xfId="0" applyFont="1" applyFill="1" applyBorder="1" applyAlignment="1" applyProtection="1">
      <alignment horizontal="center" vertical="center" wrapText="1"/>
      <protection hidden="1"/>
    </xf>
    <xf numFmtId="0" fontId="16" fillId="33" borderId="39" xfId="0" applyFont="1" applyFill="1" applyBorder="1" applyAlignment="1" applyProtection="1">
      <alignment horizontal="center" vertical="center" wrapText="1"/>
      <protection hidden="1"/>
    </xf>
    <xf numFmtId="0" fontId="16" fillId="33" borderId="40" xfId="0" applyFont="1" applyFill="1" applyBorder="1" applyAlignment="1" applyProtection="1">
      <alignment horizontal="center" vertical="center" wrapText="1"/>
      <protection hidden="1"/>
    </xf>
    <xf numFmtId="0" fontId="16" fillId="33" borderId="41" xfId="0" applyFont="1" applyFill="1" applyBorder="1" applyAlignment="1" applyProtection="1">
      <alignment horizontal="center" vertical="center" wrapText="1"/>
      <protection hidden="1"/>
    </xf>
    <xf numFmtId="0" fontId="16" fillId="33" borderId="42" xfId="0" applyFont="1" applyFill="1" applyBorder="1" applyAlignment="1" applyProtection="1">
      <alignment horizontal="center" vertical="center" wrapText="1"/>
      <protection hidden="1"/>
    </xf>
    <xf numFmtId="0" fontId="16" fillId="33" borderId="43" xfId="0" applyFont="1" applyFill="1" applyBorder="1" applyAlignment="1" applyProtection="1">
      <alignment horizontal="center" vertical="center" wrapText="1"/>
      <protection hidden="1"/>
    </xf>
    <xf numFmtId="0" fontId="16" fillId="33" borderId="44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center" vertical="center"/>
      <protection hidden="1" locked="0"/>
    </xf>
    <xf numFmtId="0" fontId="0" fillId="32" borderId="47" xfId="0" applyFill="1" applyBorder="1" applyAlignment="1" applyProtection="1">
      <alignment horizontal="left" vertical="center"/>
      <protection hidden="1"/>
    </xf>
    <xf numFmtId="0" fontId="0" fillId="32" borderId="48" xfId="0" applyFill="1" applyBorder="1" applyAlignment="1" applyProtection="1">
      <alignment horizontal="left" vertical="center"/>
      <protection hidden="1"/>
    </xf>
    <xf numFmtId="0" fontId="0" fillId="32" borderId="49" xfId="0" applyFill="1" applyBorder="1" applyAlignment="1" applyProtection="1">
      <alignment horizontal="left" vertical="center"/>
      <protection hidden="1"/>
    </xf>
    <xf numFmtId="0" fontId="0" fillId="32" borderId="50" xfId="0" applyFill="1" applyBorder="1" applyAlignment="1" applyProtection="1">
      <alignment horizontal="left" vertical="center"/>
      <protection hidden="1"/>
    </xf>
    <xf numFmtId="0" fontId="0" fillId="32" borderId="51" xfId="0" applyFill="1" applyBorder="1" applyAlignment="1" applyProtection="1">
      <alignment horizontal="left" vertical="center"/>
      <protection hidden="1"/>
    </xf>
    <xf numFmtId="0" fontId="0" fillId="32" borderId="52" xfId="0" applyFill="1" applyBorder="1" applyAlignment="1" applyProtection="1">
      <alignment horizontal="left" vertical="center"/>
      <protection hidden="1"/>
    </xf>
    <xf numFmtId="0" fontId="0" fillId="32" borderId="53" xfId="0" applyFill="1" applyBorder="1" applyAlignment="1" applyProtection="1">
      <alignment horizontal="left" vertical="center"/>
      <protection hidden="1"/>
    </xf>
    <xf numFmtId="0" fontId="0" fillId="32" borderId="43" xfId="0" applyFill="1" applyBorder="1" applyAlignment="1" applyProtection="1">
      <alignment horizontal="left" vertical="center"/>
      <protection hidden="1"/>
    </xf>
    <xf numFmtId="0" fontId="0" fillId="32" borderId="44" xfId="0" applyFill="1" applyBorder="1" applyAlignment="1" applyProtection="1">
      <alignment horizontal="left" vertical="center"/>
      <protection hidden="1"/>
    </xf>
    <xf numFmtId="0" fontId="0" fillId="0" borderId="54" xfId="0" applyBorder="1" applyAlignment="1" applyProtection="1" quotePrefix="1">
      <alignment horizontal="center" vertical="center"/>
      <protection hidden="1" locked="0"/>
    </xf>
    <xf numFmtId="0" fontId="0" fillId="0" borderId="55" xfId="0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center" vertical="center"/>
      <protection hidden="1" locked="0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46" xfId="0" applyFont="1" applyFill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/>
      <protection hidden="1" locked="0"/>
    </xf>
    <xf numFmtId="0" fontId="0" fillId="32" borderId="47" xfId="0" applyFill="1" applyBorder="1" applyAlignment="1" applyProtection="1">
      <alignment horizontal="left" vertical="center" wrapText="1"/>
      <protection hidden="1"/>
    </xf>
    <xf numFmtId="0" fontId="0" fillId="32" borderId="48" xfId="0" applyFill="1" applyBorder="1" applyAlignment="1" applyProtection="1">
      <alignment horizontal="left" vertical="center" wrapText="1"/>
      <protection hidden="1"/>
    </xf>
    <xf numFmtId="0" fontId="0" fillId="32" borderId="49" xfId="0" applyFill="1" applyBorder="1" applyAlignment="1" applyProtection="1">
      <alignment horizontal="left" vertical="center" wrapText="1"/>
      <protection hidden="1"/>
    </xf>
    <xf numFmtId="17" fontId="0" fillId="0" borderId="45" xfId="0" applyNumberFormat="1" applyBorder="1" applyAlignment="1" applyProtection="1">
      <alignment horizontal="center" vertical="center"/>
      <protection hidden="1" locked="0"/>
    </xf>
    <xf numFmtId="17" fontId="0" fillId="0" borderId="21" xfId="0" applyNumberFormat="1" applyBorder="1" applyAlignment="1" applyProtection="1">
      <alignment horizontal="center" vertical="center"/>
      <protection hidden="1" locked="0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17" fontId="12" fillId="0" borderId="36" xfId="0" applyNumberFormat="1" applyFont="1" applyBorder="1" applyAlignment="1" applyProtection="1">
      <alignment horizontal="center" vertical="center" wrapText="1"/>
      <protection hidden="1"/>
    </xf>
    <xf numFmtId="0" fontId="11" fillId="0" borderId="62" xfId="0" applyFont="1" applyBorder="1" applyAlignment="1" applyProtection="1">
      <alignment horizontal="center" vertical="center" wrapText="1"/>
      <protection hidden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11" fillId="0" borderId="63" xfId="0" applyFont="1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8" fillId="0" borderId="73" xfId="0" applyFont="1" applyBorder="1" applyAlignment="1" applyProtection="1">
      <alignment horizontal="center" vertical="center" textRotation="90" wrapText="1"/>
      <protection hidden="1"/>
    </xf>
    <xf numFmtId="0" fontId="8" fillId="0" borderId="74" xfId="0" applyFont="1" applyBorder="1" applyAlignment="1" applyProtection="1">
      <alignment horizontal="center" vertical="center" textRotation="90" wrapText="1"/>
      <protection hidden="1"/>
    </xf>
    <xf numFmtId="0" fontId="8" fillId="0" borderId="75" xfId="0" applyFont="1" applyBorder="1" applyAlignment="1" applyProtection="1">
      <alignment horizontal="center" vertical="center" textRotation="90" wrapText="1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RIN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552450</xdr:colOff>
      <xdr:row>0</xdr:row>
      <xdr:rowOff>1495425</xdr:rowOff>
    </xdr:to>
    <xdr:pic>
      <xdr:nvPicPr>
        <xdr:cNvPr id="1" name="Picture 1" descr="ganapathi rao-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11</xdr:row>
      <xdr:rowOff>171450</xdr:rowOff>
    </xdr:from>
    <xdr:to>
      <xdr:col>12</xdr:col>
      <xdr:colOff>295275</xdr:colOff>
      <xdr:row>16</xdr:row>
      <xdr:rowOff>9525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6219825" y="5219700"/>
          <a:ext cx="1781175" cy="1143000"/>
        </a:xfrm>
        <a:prstGeom prst="horizontalScroll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</a:rPr>
            <a:t>FOR PRINT                            CLICK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142875</xdr:colOff>
      <xdr:row>11</xdr:row>
      <xdr:rowOff>104775</xdr:rowOff>
    </xdr:from>
    <xdr:to>
      <xdr:col>31</xdr:col>
      <xdr:colOff>95250</xdr:colOff>
      <xdr:row>17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00" y="4133850"/>
          <a:ext cx="1781175" cy="1143000"/>
        </a:xfrm>
        <a:prstGeom prst="horizontalScroll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</a:rPr>
            <a:t>FOR EDIT     …DATA...                            CLICK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Z50"/>
  <sheetViews>
    <sheetView zoomScalePageLayoutView="0" workbookViewId="0" topLeftCell="A1">
      <selection activeCell="H11" sqref="H11:I11"/>
    </sheetView>
  </sheetViews>
  <sheetFormatPr defaultColWidth="9.140625" defaultRowHeight="15"/>
  <cols>
    <col min="1" max="3" width="9.140625" style="1" customWidth="1"/>
    <col min="4" max="4" width="12.140625" style="1" customWidth="1"/>
    <col min="5" max="8" width="9.140625" style="1" customWidth="1"/>
    <col min="9" max="9" width="12.00390625" style="1" customWidth="1"/>
    <col min="10" max="16384" width="9.140625" style="1" customWidth="1"/>
  </cols>
  <sheetData>
    <row r="1" spans="1:26" ht="119.25" customHeight="1" thickBot="1">
      <c r="A1" s="21"/>
      <c r="B1" s="22"/>
      <c r="C1" s="80" t="s">
        <v>21</v>
      </c>
      <c r="D1" s="80"/>
      <c r="E1" s="80"/>
      <c r="F1" s="80"/>
      <c r="G1" s="80"/>
      <c r="H1" s="80"/>
      <c r="I1" s="81"/>
      <c r="J1" s="50"/>
      <c r="K1" s="50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7" customHeight="1" thickBot="1">
      <c r="A2" s="74" t="s">
        <v>15</v>
      </c>
      <c r="B2" s="75"/>
      <c r="C2" s="75"/>
      <c r="D2" s="76"/>
      <c r="E2" s="82"/>
      <c r="F2" s="78"/>
      <c r="G2" s="78"/>
      <c r="H2" s="78"/>
      <c r="I2" s="79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7" customHeight="1" thickBot="1">
      <c r="A3" s="68" t="s">
        <v>22</v>
      </c>
      <c r="B3" s="69"/>
      <c r="C3" s="69"/>
      <c r="D3" s="70"/>
      <c r="E3" s="82"/>
      <c r="F3" s="78"/>
      <c r="G3" s="78"/>
      <c r="H3" s="78"/>
      <c r="I3" s="79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27" customHeight="1" thickBot="1">
      <c r="A4" s="68" t="s">
        <v>23</v>
      </c>
      <c r="B4" s="69"/>
      <c r="C4" s="69"/>
      <c r="D4" s="70"/>
      <c r="E4" s="65"/>
      <c r="F4" s="66"/>
      <c r="G4" s="66"/>
      <c r="H4" s="66"/>
      <c r="I4" s="67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27" customHeight="1" thickBot="1">
      <c r="A5" s="68" t="s">
        <v>24</v>
      </c>
      <c r="B5" s="69"/>
      <c r="C5" s="69"/>
      <c r="D5" s="70"/>
      <c r="E5" s="82"/>
      <c r="F5" s="78"/>
      <c r="G5" s="78"/>
      <c r="H5" s="78"/>
      <c r="I5" s="79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27" customHeight="1" thickBot="1">
      <c r="A6" s="68" t="s">
        <v>25</v>
      </c>
      <c r="B6" s="69"/>
      <c r="C6" s="69"/>
      <c r="D6" s="70"/>
      <c r="E6" s="65"/>
      <c r="F6" s="66"/>
      <c r="G6" s="66"/>
      <c r="H6" s="66"/>
      <c r="I6" s="67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27" customHeight="1" thickBot="1">
      <c r="A7" s="68" t="s">
        <v>16</v>
      </c>
      <c r="B7" s="69"/>
      <c r="C7" s="69"/>
      <c r="D7" s="70"/>
      <c r="E7" s="82">
        <v>47.936</v>
      </c>
      <c r="F7" s="78"/>
      <c r="G7" s="78"/>
      <c r="H7" s="78"/>
      <c r="I7" s="79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27" customHeight="1" thickBot="1">
      <c r="A8" s="68" t="s">
        <v>17</v>
      </c>
      <c r="B8" s="69"/>
      <c r="C8" s="69"/>
      <c r="D8" s="70"/>
      <c r="E8" s="82">
        <v>6.848</v>
      </c>
      <c r="F8" s="78"/>
      <c r="G8" s="78"/>
      <c r="H8" s="78"/>
      <c r="I8" s="79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27" customHeight="1" thickBot="1">
      <c r="A9" s="68" t="s">
        <v>18</v>
      </c>
      <c r="B9" s="69"/>
      <c r="C9" s="69"/>
      <c r="D9" s="70"/>
      <c r="E9" s="82">
        <f>SUM(E7,E8)</f>
        <v>54.784</v>
      </c>
      <c r="F9" s="78"/>
      <c r="G9" s="78"/>
      <c r="H9" s="78"/>
      <c r="I9" s="79"/>
      <c r="J9" s="24" t="s">
        <v>27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30" customHeight="1" thickBot="1">
      <c r="A10" s="83" t="s">
        <v>31</v>
      </c>
      <c r="B10" s="84"/>
      <c r="C10" s="84"/>
      <c r="D10" s="85"/>
      <c r="E10" s="86">
        <v>41275</v>
      </c>
      <c r="F10" s="66"/>
      <c r="G10" s="49" t="s">
        <v>26</v>
      </c>
      <c r="H10" s="87">
        <v>41377</v>
      </c>
      <c r="I10" s="67"/>
      <c r="J10" s="48">
        <v>4</v>
      </c>
      <c r="K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32.25" customHeight="1" thickBot="1">
      <c r="A11" s="83" t="s">
        <v>32</v>
      </c>
      <c r="B11" s="84"/>
      <c r="C11" s="84"/>
      <c r="D11" s="85"/>
      <c r="E11" s="86">
        <v>41407</v>
      </c>
      <c r="F11" s="66"/>
      <c r="G11" s="49" t="s">
        <v>26</v>
      </c>
      <c r="H11" s="87">
        <v>41426</v>
      </c>
      <c r="I11" s="67"/>
      <c r="J11" s="48">
        <v>2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7" customHeight="1" thickBot="1">
      <c r="A12" s="68" t="s">
        <v>19</v>
      </c>
      <c r="B12" s="69"/>
      <c r="C12" s="69"/>
      <c r="D12" s="70"/>
      <c r="E12" s="77" t="s">
        <v>29</v>
      </c>
      <c r="F12" s="78"/>
      <c r="G12" s="78"/>
      <c r="H12" s="78"/>
      <c r="I12" s="79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27" customHeight="1" thickBot="1">
      <c r="A13" s="71" t="s">
        <v>20</v>
      </c>
      <c r="B13" s="72"/>
      <c r="C13" s="72"/>
      <c r="D13" s="73"/>
      <c r="E13" s="77" t="s">
        <v>30</v>
      </c>
      <c r="F13" s="78"/>
      <c r="G13" s="78"/>
      <c r="H13" s="78"/>
      <c r="I13" s="79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8.75" customHeight="1">
      <c r="A15" s="51"/>
      <c r="B15" s="53" t="s">
        <v>33</v>
      </c>
      <c r="C15" s="54"/>
      <c r="D15" s="54"/>
      <c r="E15" s="54"/>
      <c r="F15" s="54"/>
      <c r="G15" s="54"/>
      <c r="H15" s="54"/>
      <c r="I15" s="55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">
      <c r="A16" s="51"/>
      <c r="B16" s="56"/>
      <c r="C16" s="57"/>
      <c r="D16" s="57"/>
      <c r="E16" s="57"/>
      <c r="F16" s="57"/>
      <c r="G16" s="57"/>
      <c r="H16" s="57"/>
      <c r="I16" s="58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">
      <c r="A17" s="51"/>
      <c r="B17" s="59" t="s">
        <v>34</v>
      </c>
      <c r="C17" s="60"/>
      <c r="D17" s="60"/>
      <c r="E17" s="60"/>
      <c r="F17" s="60"/>
      <c r="G17" s="60"/>
      <c r="H17" s="60"/>
      <c r="I17" s="6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23.25" customHeight="1">
      <c r="A18" s="51"/>
      <c r="B18" s="62"/>
      <c r="C18" s="63"/>
      <c r="D18" s="63"/>
      <c r="E18" s="63"/>
      <c r="F18" s="63"/>
      <c r="G18" s="63"/>
      <c r="H18" s="63"/>
      <c r="I18" s="64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</sheetData>
  <sheetProtection password="ED59" sheet="1" objects="1" scenarios="1"/>
  <mergeCells count="29">
    <mergeCell ref="H10:I10"/>
    <mergeCell ref="E11:F11"/>
    <mergeCell ref="H11:I11"/>
    <mergeCell ref="C1:I1"/>
    <mergeCell ref="E2:I2"/>
    <mergeCell ref="E3:I3"/>
    <mergeCell ref="E5:I5"/>
    <mergeCell ref="E7:I7"/>
    <mergeCell ref="E8:I8"/>
    <mergeCell ref="A2:D2"/>
    <mergeCell ref="A3:D3"/>
    <mergeCell ref="A5:D5"/>
    <mergeCell ref="A7:D7"/>
    <mergeCell ref="A8:D8"/>
    <mergeCell ref="E13:I13"/>
    <mergeCell ref="A9:D9"/>
    <mergeCell ref="A10:D10"/>
    <mergeCell ref="A11:D11"/>
    <mergeCell ref="E9:I9"/>
    <mergeCell ref="B15:I16"/>
    <mergeCell ref="B17:I18"/>
    <mergeCell ref="E4:I4"/>
    <mergeCell ref="A4:D4"/>
    <mergeCell ref="A6:D6"/>
    <mergeCell ref="E6:I6"/>
    <mergeCell ref="A12:D12"/>
    <mergeCell ref="A13:D13"/>
    <mergeCell ref="E12:I12"/>
    <mergeCell ref="E10:F10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48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3.28125" style="1" customWidth="1"/>
    <col min="2" max="2" width="5.7109375" style="1" customWidth="1"/>
    <col min="3" max="3" width="0" style="1" hidden="1" customWidth="1"/>
    <col min="4" max="4" width="5.7109375" style="1" customWidth="1"/>
    <col min="5" max="5" width="0" style="1" hidden="1" customWidth="1"/>
    <col min="6" max="6" width="5.7109375" style="1" customWidth="1"/>
    <col min="7" max="7" width="5.00390625" style="1" customWidth="1"/>
    <col min="8" max="8" width="0" style="1" hidden="1" customWidth="1"/>
    <col min="9" max="9" width="6.00390625" style="1" customWidth="1"/>
    <col min="10" max="10" width="5.57421875" style="1" customWidth="1"/>
    <col min="11" max="11" width="0" style="1" hidden="1" customWidth="1"/>
    <col min="12" max="12" width="5.140625" style="1" customWidth="1"/>
    <col min="13" max="13" width="6.8515625" style="1" customWidth="1"/>
    <col min="14" max="14" width="3.00390625" style="1" customWidth="1"/>
    <col min="15" max="15" width="3.421875" style="1" customWidth="1"/>
    <col min="16" max="16" width="5.8515625" style="1" customWidth="1"/>
    <col min="17" max="17" width="0" style="1" hidden="1" customWidth="1"/>
    <col min="18" max="18" width="6.140625" style="1" customWidth="1"/>
    <col min="19" max="19" width="0" style="1" hidden="1" customWidth="1"/>
    <col min="20" max="20" width="6.140625" style="1" customWidth="1"/>
    <col min="21" max="21" width="5.421875" style="1" customWidth="1"/>
    <col min="22" max="22" width="0" style="1" hidden="1" customWidth="1"/>
    <col min="23" max="23" width="5.8515625" style="1" customWidth="1"/>
    <col min="24" max="24" width="6.28125" style="1" customWidth="1"/>
    <col min="25" max="25" width="11.7109375" style="1" hidden="1" customWidth="1"/>
    <col min="26" max="26" width="5.8515625" style="1" customWidth="1"/>
    <col min="27" max="27" width="6.00390625" style="1" customWidth="1"/>
    <col min="28" max="16384" width="9.140625" style="1" customWidth="1"/>
  </cols>
  <sheetData>
    <row r="1" spans="1:27" ht="50.2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50.25" customHeight="1" thickBot="1">
      <c r="A2" s="99" t="str">
        <f>CONCATENATE("From   ",(MONTH(DATA!E10)),"/",(YEAR(DATA!E10)),"  to    ",(MONTH(DATA!H10)),"/",(YEAR(DATA!H10)),"    (",DATA!J10," months",") ","credited into GPF Account ","&amp;","      from     ",(MONTH(DATA!E11)),"/",(YEAR(DATA!E11)),"     onwords paid in cash                                                                                                                      As per GO Ms No",".",DATA!E12," Dt ",":",DATA!E13)</f>
        <v>From   1/2013  to    4/2013    (4 months) credited into GPF Account &amp;      from     5/2013     onwords paid in cash                                                                                                                      As per GO Ms No.------------- Dt :-- . -- . ----.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9" ht="30.75" customHeight="1">
      <c r="A3" s="110">
        <f>DATA!E2</f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C3" s="23"/>
    </row>
    <row r="4" spans="1:27" ht="33.75" customHeight="1" thickBot="1">
      <c r="A4" s="100" t="str">
        <f>CONCATENATE(DATA!E3,"                                                                           ",DATA!E4)</f>
        <v>                                                                           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43"/>
      <c r="O4" s="101" t="str">
        <f>CONCATENATE(DATA!E5,"                                                                                    ",DATA!E6)</f>
        <v>                                                                                    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2"/>
    </row>
    <row r="5" spans="1:28" ht="33" customHeight="1" thickBot="1">
      <c r="A5" s="103" t="s">
        <v>3</v>
      </c>
      <c r="B5" s="98"/>
      <c r="C5" s="98"/>
      <c r="D5" s="98"/>
      <c r="E5" s="25"/>
      <c r="F5" s="98">
        <f>DATA!E9</f>
        <v>54.784</v>
      </c>
      <c r="G5" s="98"/>
      <c r="H5" s="25"/>
      <c r="I5" s="98" t="s">
        <v>4</v>
      </c>
      <c r="J5" s="98"/>
      <c r="K5" s="26"/>
      <c r="L5" s="98">
        <f>DATA!E7</f>
        <v>47.936</v>
      </c>
      <c r="M5" s="98"/>
      <c r="N5" s="26"/>
      <c r="O5" s="116" t="s">
        <v>5</v>
      </c>
      <c r="P5" s="117"/>
      <c r="Q5" s="98">
        <f>DATA!E8</f>
        <v>6.848</v>
      </c>
      <c r="R5" s="98"/>
      <c r="S5" s="27"/>
      <c r="T5" s="97" t="s">
        <v>12</v>
      </c>
      <c r="U5" s="97"/>
      <c r="V5" s="27"/>
      <c r="W5" s="28">
        <f>DATA!J10</f>
        <v>4</v>
      </c>
      <c r="X5" s="97" t="s">
        <v>13</v>
      </c>
      <c r="Y5" s="97"/>
      <c r="Z5" s="97"/>
      <c r="AA5" s="29">
        <f>DATA!J11</f>
        <v>2</v>
      </c>
      <c r="AB5" s="2"/>
    </row>
    <row r="6" spans="1:27" ht="23.25" customHeight="1" thickTop="1">
      <c r="A6" s="106" t="s">
        <v>1</v>
      </c>
      <c r="B6" s="94" t="s">
        <v>6</v>
      </c>
      <c r="C6" s="17"/>
      <c r="D6" s="91" t="s">
        <v>0</v>
      </c>
      <c r="E6" s="92"/>
      <c r="F6" s="92"/>
      <c r="G6" s="93"/>
      <c r="H6" s="18"/>
      <c r="I6" s="108" t="s">
        <v>8</v>
      </c>
      <c r="J6" s="108"/>
      <c r="K6" s="19"/>
      <c r="L6" s="108" t="s">
        <v>9</v>
      </c>
      <c r="M6" s="118"/>
      <c r="N6" s="113">
        <f>DATA!E2</f>
        <v>0</v>
      </c>
      <c r="O6" s="104" t="s">
        <v>1</v>
      </c>
      <c r="P6" s="94" t="s">
        <v>6</v>
      </c>
      <c r="Q6" s="17"/>
      <c r="R6" s="88" t="s">
        <v>14</v>
      </c>
      <c r="S6" s="89"/>
      <c r="T6" s="89"/>
      <c r="U6" s="90"/>
      <c r="V6" s="18"/>
      <c r="W6" s="108" t="s">
        <v>8</v>
      </c>
      <c r="X6" s="108"/>
      <c r="Y6" s="20"/>
      <c r="Z6" s="108" t="s">
        <v>9</v>
      </c>
      <c r="AA6" s="109"/>
    </row>
    <row r="7" spans="1:27" ht="53.25" customHeight="1" thickBot="1">
      <c r="A7" s="107"/>
      <c r="B7" s="95"/>
      <c r="C7" s="4"/>
      <c r="D7" s="44" t="str">
        <f>CONCATENATE("To be drawn"," 
@ ",F5,"%")</f>
        <v>To be drawn 
@ 54.784%</v>
      </c>
      <c r="E7" s="44"/>
      <c r="F7" s="44" t="str">
        <f>CONCATENATE("Already drawn"," 
@",L5,"%")</f>
        <v>Already drawn 
@47.936%</v>
      </c>
      <c r="G7" s="44" t="s">
        <v>2</v>
      </c>
      <c r="H7" s="44"/>
      <c r="I7" s="44" t="s">
        <v>10</v>
      </c>
      <c r="J7" s="45" t="s">
        <v>7</v>
      </c>
      <c r="K7" s="45"/>
      <c r="L7" s="44" t="s">
        <v>11</v>
      </c>
      <c r="M7" s="46" t="s">
        <v>7</v>
      </c>
      <c r="N7" s="114"/>
      <c r="O7" s="105"/>
      <c r="P7" s="95"/>
      <c r="Q7" s="4"/>
      <c r="R7" s="44" t="str">
        <f>CONCATENATE("To be drawn"," 
@ ",F5,"%")</f>
        <v>To be drawn 
@ 54.784%</v>
      </c>
      <c r="S7" s="44"/>
      <c r="T7" s="44" t="str">
        <f>CONCATENATE("Already drawn"," 
@",L5,"%")</f>
        <v>Already drawn 
@47.936%</v>
      </c>
      <c r="U7" s="44" t="s">
        <v>2</v>
      </c>
      <c r="V7" s="45"/>
      <c r="W7" s="44" t="s">
        <v>10</v>
      </c>
      <c r="X7" s="45" t="s">
        <v>7</v>
      </c>
      <c r="Y7" s="45"/>
      <c r="Z7" s="44" t="s">
        <v>11</v>
      </c>
      <c r="AA7" s="47" t="s">
        <v>7</v>
      </c>
    </row>
    <row r="8" spans="1:27" ht="15" customHeight="1" hidden="1">
      <c r="A8" s="30"/>
      <c r="B8" s="3"/>
      <c r="C8" s="3">
        <f>F5</f>
        <v>54.784</v>
      </c>
      <c r="D8" s="3"/>
      <c r="E8" s="3">
        <f>L5</f>
        <v>47.936</v>
      </c>
      <c r="F8" s="3"/>
      <c r="G8" s="3"/>
      <c r="H8" s="3">
        <f>W5</f>
        <v>4</v>
      </c>
      <c r="I8" s="3"/>
      <c r="J8" s="3"/>
      <c r="K8" s="3">
        <f>AA5</f>
        <v>2</v>
      </c>
      <c r="L8" s="3"/>
      <c r="M8" s="12"/>
      <c r="N8" s="114"/>
      <c r="O8" s="11"/>
      <c r="P8" s="3"/>
      <c r="Q8" s="3">
        <f>F5</f>
        <v>54.784</v>
      </c>
      <c r="R8" s="3"/>
      <c r="S8" s="3">
        <f>L5</f>
        <v>47.936</v>
      </c>
      <c r="T8" s="3"/>
      <c r="U8" s="3"/>
      <c r="V8" s="3">
        <f>W5</f>
        <v>4</v>
      </c>
      <c r="W8" s="3"/>
      <c r="X8" s="3"/>
      <c r="Y8" s="3">
        <f>AA5</f>
        <v>2</v>
      </c>
      <c r="Z8" s="3"/>
      <c r="AA8" s="31"/>
    </row>
    <row r="9" spans="1:27" ht="14.25" customHeight="1" thickBot="1">
      <c r="A9" s="32">
        <v>1</v>
      </c>
      <c r="B9" s="5">
        <v>6700</v>
      </c>
      <c r="C9" s="5">
        <f>C8</f>
        <v>54.784</v>
      </c>
      <c r="D9" s="6">
        <f>ROUND(B9*C9/100,0)</f>
        <v>3671</v>
      </c>
      <c r="E9" s="5">
        <f>E8</f>
        <v>47.936</v>
      </c>
      <c r="F9" s="6">
        <f>ROUND(B9*E9/100,0)</f>
        <v>3212</v>
      </c>
      <c r="G9" s="6">
        <f>ROUND(D9-F9,0)</f>
        <v>459</v>
      </c>
      <c r="H9" s="5">
        <f>H8</f>
        <v>4</v>
      </c>
      <c r="I9" s="7">
        <f>ROUND(G9*H9,0)</f>
        <v>1836</v>
      </c>
      <c r="J9" s="5">
        <f>ROUND(G9*K9,0)</f>
        <v>918</v>
      </c>
      <c r="K9" s="5">
        <f>K8</f>
        <v>2</v>
      </c>
      <c r="L9" s="5">
        <f>ROUND(G9*0.1,0)*(H9+K9)</f>
        <v>276</v>
      </c>
      <c r="M9" s="14">
        <f>ROUND(G9*(H9+K9)-L9,0)</f>
        <v>2478</v>
      </c>
      <c r="N9" s="115"/>
      <c r="O9" s="13">
        <v>41</v>
      </c>
      <c r="P9" s="5">
        <v>20680</v>
      </c>
      <c r="Q9" s="5">
        <f>Q8</f>
        <v>54.784</v>
      </c>
      <c r="R9" s="6">
        <f>ROUND(P9*Q9/100,0)</f>
        <v>11329</v>
      </c>
      <c r="S9" s="5">
        <f>S8</f>
        <v>47.936</v>
      </c>
      <c r="T9" s="6">
        <f>ROUND(P9*S9/100,0)</f>
        <v>9913</v>
      </c>
      <c r="U9" s="6">
        <f>ROUND(R9-T9,0)</f>
        <v>1416</v>
      </c>
      <c r="V9" s="5">
        <f>V8</f>
        <v>4</v>
      </c>
      <c r="W9" s="7">
        <f>ROUND(U9*V9,0)</f>
        <v>5664</v>
      </c>
      <c r="X9" s="5">
        <f>ROUND(U9*Y9,0)</f>
        <v>2832</v>
      </c>
      <c r="Y9" s="5">
        <f>Y8</f>
        <v>2</v>
      </c>
      <c r="Z9" s="5">
        <f>ROUND(U9*0.1,0)*(V9+Y9)</f>
        <v>852</v>
      </c>
      <c r="AA9" s="33">
        <f>ROUND(U9*(V9+Y9)-Z9,0)</f>
        <v>7644</v>
      </c>
    </row>
    <row r="10" spans="1:27" ht="14.25" customHeight="1" thickTop="1">
      <c r="A10" s="34">
        <v>2</v>
      </c>
      <c r="B10" s="8">
        <v>6900</v>
      </c>
      <c r="C10" s="8">
        <f>C9</f>
        <v>54.784</v>
      </c>
      <c r="D10" s="9">
        <f aca="true" t="shared" si="0" ref="D10:D48">ROUND(B10*C10/100,0)</f>
        <v>3780</v>
      </c>
      <c r="E10" s="8">
        <f aca="true" t="shared" si="1" ref="E10:E48">E9</f>
        <v>47.936</v>
      </c>
      <c r="F10" s="9">
        <f aca="true" t="shared" si="2" ref="F10:F48">ROUND(B10*E10/100,0)</f>
        <v>3308</v>
      </c>
      <c r="G10" s="9">
        <f aca="true" t="shared" si="3" ref="G10:G48">ROUND(D10-F10,0)</f>
        <v>472</v>
      </c>
      <c r="H10" s="8">
        <f aca="true" t="shared" si="4" ref="H10:H48">H9</f>
        <v>4</v>
      </c>
      <c r="I10" s="10">
        <f aca="true" t="shared" si="5" ref="I10:I48">ROUND(G10*H10,0)</f>
        <v>1888</v>
      </c>
      <c r="J10" s="8">
        <f aca="true" t="shared" si="6" ref="J10:J48">ROUND(G10*K10,0)</f>
        <v>944</v>
      </c>
      <c r="K10" s="8">
        <f aca="true" t="shared" si="7" ref="K10:K48">K9</f>
        <v>2</v>
      </c>
      <c r="L10" s="8">
        <f aca="true" t="shared" si="8" ref="L10:L48">ROUND(G10*0.1,0)*(H10+K10)</f>
        <v>282</v>
      </c>
      <c r="M10" s="16">
        <f aca="true" t="shared" si="9" ref="M10:M48">ROUND(G10*(H10+K10)-L10,0)</f>
        <v>2550</v>
      </c>
      <c r="N10" s="113">
        <f>DATA!E2</f>
        <v>0</v>
      </c>
      <c r="O10" s="15">
        <v>42</v>
      </c>
      <c r="P10" s="8">
        <v>21250</v>
      </c>
      <c r="Q10" s="8">
        <f aca="true" t="shared" si="10" ref="Q10:Q48">Q9</f>
        <v>54.784</v>
      </c>
      <c r="R10" s="9">
        <f aca="true" t="shared" si="11" ref="R10:R48">ROUND(P10*Q10/100,0)</f>
        <v>11642</v>
      </c>
      <c r="S10" s="8">
        <f aca="true" t="shared" si="12" ref="S10:S48">S9</f>
        <v>47.936</v>
      </c>
      <c r="T10" s="9">
        <f aca="true" t="shared" si="13" ref="T10:T48">ROUND(P10*S10/100,0)</f>
        <v>10186</v>
      </c>
      <c r="U10" s="9">
        <f aca="true" t="shared" si="14" ref="U10:U48">ROUND(R10-T10,0)</f>
        <v>1456</v>
      </c>
      <c r="V10" s="8">
        <f aca="true" t="shared" si="15" ref="V10:V48">V9</f>
        <v>4</v>
      </c>
      <c r="W10" s="10">
        <f aca="true" t="shared" si="16" ref="W10:W48">ROUND(U10*V10,0)</f>
        <v>5824</v>
      </c>
      <c r="X10" s="8">
        <f aca="true" t="shared" si="17" ref="X10:X48">ROUND(U10*Y10,0)</f>
        <v>2912</v>
      </c>
      <c r="Y10" s="8">
        <f aca="true" t="shared" si="18" ref="Y10:Y48">Y9</f>
        <v>2</v>
      </c>
      <c r="Z10" s="8">
        <f aca="true" t="shared" si="19" ref="Z10:Z48">ROUND(U10*0.1,0)*(V10+Y10)</f>
        <v>876</v>
      </c>
      <c r="AA10" s="35">
        <f aca="true" t="shared" si="20" ref="AA10:AA48">ROUND(U10*(V10+Y10)-Z10,0)</f>
        <v>7860</v>
      </c>
    </row>
    <row r="11" spans="1:27" ht="14.25" customHeight="1">
      <c r="A11" s="34">
        <v>3</v>
      </c>
      <c r="B11" s="8">
        <v>7100</v>
      </c>
      <c r="C11" s="8">
        <f aca="true" t="shared" si="21" ref="C11:C48">C10</f>
        <v>54.784</v>
      </c>
      <c r="D11" s="9">
        <f t="shared" si="0"/>
        <v>3890</v>
      </c>
      <c r="E11" s="8">
        <f t="shared" si="1"/>
        <v>47.936</v>
      </c>
      <c r="F11" s="9">
        <f t="shared" si="2"/>
        <v>3403</v>
      </c>
      <c r="G11" s="9">
        <f t="shared" si="3"/>
        <v>487</v>
      </c>
      <c r="H11" s="8">
        <f t="shared" si="4"/>
        <v>4</v>
      </c>
      <c r="I11" s="10">
        <f t="shared" si="5"/>
        <v>1948</v>
      </c>
      <c r="J11" s="8">
        <f t="shared" si="6"/>
        <v>974</v>
      </c>
      <c r="K11" s="8">
        <f t="shared" si="7"/>
        <v>2</v>
      </c>
      <c r="L11" s="8">
        <f t="shared" si="8"/>
        <v>294</v>
      </c>
      <c r="M11" s="16">
        <f t="shared" si="9"/>
        <v>2628</v>
      </c>
      <c r="N11" s="114"/>
      <c r="O11" s="15">
        <v>43</v>
      </c>
      <c r="P11" s="8">
        <v>21820</v>
      </c>
      <c r="Q11" s="8">
        <f t="shared" si="10"/>
        <v>54.784</v>
      </c>
      <c r="R11" s="9">
        <f t="shared" si="11"/>
        <v>11954</v>
      </c>
      <c r="S11" s="8">
        <f t="shared" si="12"/>
        <v>47.936</v>
      </c>
      <c r="T11" s="9">
        <f t="shared" si="13"/>
        <v>10460</v>
      </c>
      <c r="U11" s="9">
        <f t="shared" si="14"/>
        <v>1494</v>
      </c>
      <c r="V11" s="8">
        <f t="shared" si="15"/>
        <v>4</v>
      </c>
      <c r="W11" s="10">
        <f t="shared" si="16"/>
        <v>5976</v>
      </c>
      <c r="X11" s="8">
        <f t="shared" si="17"/>
        <v>2988</v>
      </c>
      <c r="Y11" s="8">
        <f t="shared" si="18"/>
        <v>2</v>
      </c>
      <c r="Z11" s="8">
        <f t="shared" si="19"/>
        <v>894</v>
      </c>
      <c r="AA11" s="35">
        <f t="shared" si="20"/>
        <v>8070</v>
      </c>
    </row>
    <row r="12" spans="1:27" ht="14.25" customHeight="1">
      <c r="A12" s="34">
        <v>4</v>
      </c>
      <c r="B12" s="8">
        <v>7300</v>
      </c>
      <c r="C12" s="8">
        <f t="shared" si="21"/>
        <v>54.784</v>
      </c>
      <c r="D12" s="9">
        <f t="shared" si="0"/>
        <v>3999</v>
      </c>
      <c r="E12" s="8">
        <f t="shared" si="1"/>
        <v>47.936</v>
      </c>
      <c r="F12" s="9">
        <f t="shared" si="2"/>
        <v>3499</v>
      </c>
      <c r="G12" s="9">
        <f t="shared" si="3"/>
        <v>500</v>
      </c>
      <c r="H12" s="8">
        <f t="shared" si="4"/>
        <v>4</v>
      </c>
      <c r="I12" s="10">
        <f t="shared" si="5"/>
        <v>2000</v>
      </c>
      <c r="J12" s="8">
        <f t="shared" si="6"/>
        <v>1000</v>
      </c>
      <c r="K12" s="8">
        <f t="shared" si="7"/>
        <v>2</v>
      </c>
      <c r="L12" s="8">
        <f t="shared" si="8"/>
        <v>300</v>
      </c>
      <c r="M12" s="16">
        <f t="shared" si="9"/>
        <v>2700</v>
      </c>
      <c r="N12" s="114"/>
      <c r="O12" s="15">
        <v>44</v>
      </c>
      <c r="P12" s="8">
        <v>22430</v>
      </c>
      <c r="Q12" s="8">
        <f t="shared" si="10"/>
        <v>54.784</v>
      </c>
      <c r="R12" s="9">
        <f t="shared" si="11"/>
        <v>12288</v>
      </c>
      <c r="S12" s="8">
        <f t="shared" si="12"/>
        <v>47.936</v>
      </c>
      <c r="T12" s="9">
        <f t="shared" si="13"/>
        <v>10752</v>
      </c>
      <c r="U12" s="9">
        <f t="shared" si="14"/>
        <v>1536</v>
      </c>
      <c r="V12" s="8">
        <f t="shared" si="15"/>
        <v>4</v>
      </c>
      <c r="W12" s="10">
        <f t="shared" si="16"/>
        <v>6144</v>
      </c>
      <c r="X12" s="8">
        <f t="shared" si="17"/>
        <v>3072</v>
      </c>
      <c r="Y12" s="8">
        <f t="shared" si="18"/>
        <v>2</v>
      </c>
      <c r="Z12" s="8">
        <f t="shared" si="19"/>
        <v>924</v>
      </c>
      <c r="AA12" s="35">
        <f t="shared" si="20"/>
        <v>8292</v>
      </c>
    </row>
    <row r="13" spans="1:27" ht="14.25" customHeight="1">
      <c r="A13" s="34">
        <v>5</v>
      </c>
      <c r="B13" s="8">
        <v>7520</v>
      </c>
      <c r="C13" s="8">
        <f t="shared" si="21"/>
        <v>54.784</v>
      </c>
      <c r="D13" s="9">
        <f t="shared" si="0"/>
        <v>4120</v>
      </c>
      <c r="E13" s="8">
        <f t="shared" si="1"/>
        <v>47.936</v>
      </c>
      <c r="F13" s="9">
        <f t="shared" si="2"/>
        <v>3605</v>
      </c>
      <c r="G13" s="9">
        <f t="shared" si="3"/>
        <v>515</v>
      </c>
      <c r="H13" s="8">
        <f t="shared" si="4"/>
        <v>4</v>
      </c>
      <c r="I13" s="10">
        <f t="shared" si="5"/>
        <v>2060</v>
      </c>
      <c r="J13" s="8">
        <f t="shared" si="6"/>
        <v>1030</v>
      </c>
      <c r="K13" s="8">
        <f t="shared" si="7"/>
        <v>2</v>
      </c>
      <c r="L13" s="8">
        <f t="shared" si="8"/>
        <v>312</v>
      </c>
      <c r="M13" s="16">
        <f t="shared" si="9"/>
        <v>2778</v>
      </c>
      <c r="N13" s="114"/>
      <c r="O13" s="15">
        <v>45</v>
      </c>
      <c r="P13" s="8">
        <v>23040</v>
      </c>
      <c r="Q13" s="8">
        <f t="shared" si="10"/>
        <v>54.784</v>
      </c>
      <c r="R13" s="9">
        <f t="shared" si="11"/>
        <v>12622</v>
      </c>
      <c r="S13" s="8">
        <f t="shared" si="12"/>
        <v>47.936</v>
      </c>
      <c r="T13" s="9">
        <f t="shared" si="13"/>
        <v>11044</v>
      </c>
      <c r="U13" s="9">
        <f t="shared" si="14"/>
        <v>1578</v>
      </c>
      <c r="V13" s="8">
        <f t="shared" si="15"/>
        <v>4</v>
      </c>
      <c r="W13" s="10">
        <f t="shared" si="16"/>
        <v>6312</v>
      </c>
      <c r="X13" s="8">
        <f t="shared" si="17"/>
        <v>3156</v>
      </c>
      <c r="Y13" s="8">
        <f t="shared" si="18"/>
        <v>2</v>
      </c>
      <c r="Z13" s="8">
        <f t="shared" si="19"/>
        <v>948</v>
      </c>
      <c r="AA13" s="35">
        <f t="shared" si="20"/>
        <v>8520</v>
      </c>
    </row>
    <row r="14" spans="1:27" ht="14.25" customHeight="1">
      <c r="A14" s="34">
        <v>6</v>
      </c>
      <c r="B14" s="8">
        <v>7740</v>
      </c>
      <c r="C14" s="8">
        <f t="shared" si="21"/>
        <v>54.784</v>
      </c>
      <c r="D14" s="9">
        <f t="shared" si="0"/>
        <v>4240</v>
      </c>
      <c r="E14" s="8">
        <f t="shared" si="1"/>
        <v>47.936</v>
      </c>
      <c r="F14" s="9">
        <f t="shared" si="2"/>
        <v>3710</v>
      </c>
      <c r="G14" s="9">
        <f t="shared" si="3"/>
        <v>530</v>
      </c>
      <c r="H14" s="8">
        <f t="shared" si="4"/>
        <v>4</v>
      </c>
      <c r="I14" s="10">
        <f t="shared" si="5"/>
        <v>2120</v>
      </c>
      <c r="J14" s="8">
        <f t="shared" si="6"/>
        <v>1060</v>
      </c>
      <c r="K14" s="8">
        <f t="shared" si="7"/>
        <v>2</v>
      </c>
      <c r="L14" s="8">
        <f t="shared" si="8"/>
        <v>318</v>
      </c>
      <c r="M14" s="16">
        <f t="shared" si="9"/>
        <v>2862</v>
      </c>
      <c r="N14" s="114"/>
      <c r="O14" s="15">
        <v>46</v>
      </c>
      <c r="P14" s="8">
        <v>23650</v>
      </c>
      <c r="Q14" s="8">
        <f t="shared" si="10"/>
        <v>54.784</v>
      </c>
      <c r="R14" s="9">
        <f t="shared" si="11"/>
        <v>12956</v>
      </c>
      <c r="S14" s="8">
        <f t="shared" si="12"/>
        <v>47.936</v>
      </c>
      <c r="T14" s="9">
        <f t="shared" si="13"/>
        <v>11337</v>
      </c>
      <c r="U14" s="9">
        <f t="shared" si="14"/>
        <v>1619</v>
      </c>
      <c r="V14" s="8">
        <f t="shared" si="15"/>
        <v>4</v>
      </c>
      <c r="W14" s="10">
        <f t="shared" si="16"/>
        <v>6476</v>
      </c>
      <c r="X14" s="8">
        <f t="shared" si="17"/>
        <v>3238</v>
      </c>
      <c r="Y14" s="8">
        <f t="shared" si="18"/>
        <v>2</v>
      </c>
      <c r="Z14" s="8">
        <f t="shared" si="19"/>
        <v>972</v>
      </c>
      <c r="AA14" s="35">
        <f t="shared" si="20"/>
        <v>8742</v>
      </c>
    </row>
    <row r="15" spans="1:27" ht="14.25" customHeight="1" thickBot="1">
      <c r="A15" s="34">
        <v>7</v>
      </c>
      <c r="B15" s="8">
        <v>7960</v>
      </c>
      <c r="C15" s="8">
        <f t="shared" si="21"/>
        <v>54.784</v>
      </c>
      <c r="D15" s="9">
        <f t="shared" si="0"/>
        <v>4361</v>
      </c>
      <c r="E15" s="8">
        <f t="shared" si="1"/>
        <v>47.936</v>
      </c>
      <c r="F15" s="9">
        <f t="shared" si="2"/>
        <v>3816</v>
      </c>
      <c r="G15" s="9">
        <f t="shared" si="3"/>
        <v>545</v>
      </c>
      <c r="H15" s="8">
        <f t="shared" si="4"/>
        <v>4</v>
      </c>
      <c r="I15" s="10">
        <f t="shared" si="5"/>
        <v>2180</v>
      </c>
      <c r="J15" s="8">
        <f t="shared" si="6"/>
        <v>1090</v>
      </c>
      <c r="K15" s="8">
        <f t="shared" si="7"/>
        <v>2</v>
      </c>
      <c r="L15" s="8">
        <f t="shared" si="8"/>
        <v>330</v>
      </c>
      <c r="M15" s="16">
        <f t="shared" si="9"/>
        <v>2940</v>
      </c>
      <c r="N15" s="115"/>
      <c r="O15" s="15">
        <v>47</v>
      </c>
      <c r="P15" s="8">
        <v>24300</v>
      </c>
      <c r="Q15" s="8">
        <f t="shared" si="10"/>
        <v>54.784</v>
      </c>
      <c r="R15" s="9">
        <f t="shared" si="11"/>
        <v>13313</v>
      </c>
      <c r="S15" s="8">
        <f t="shared" si="12"/>
        <v>47.936</v>
      </c>
      <c r="T15" s="9">
        <f t="shared" si="13"/>
        <v>11648</v>
      </c>
      <c r="U15" s="9">
        <f t="shared" si="14"/>
        <v>1665</v>
      </c>
      <c r="V15" s="8">
        <f t="shared" si="15"/>
        <v>4</v>
      </c>
      <c r="W15" s="10">
        <f t="shared" si="16"/>
        <v>6660</v>
      </c>
      <c r="X15" s="8">
        <f t="shared" si="17"/>
        <v>3330</v>
      </c>
      <c r="Y15" s="8">
        <f t="shared" si="18"/>
        <v>2</v>
      </c>
      <c r="Z15" s="8">
        <f t="shared" si="19"/>
        <v>1002</v>
      </c>
      <c r="AA15" s="35">
        <f t="shared" si="20"/>
        <v>8988</v>
      </c>
    </row>
    <row r="16" spans="1:27" ht="14.25" customHeight="1" thickTop="1">
      <c r="A16" s="34">
        <v>8</v>
      </c>
      <c r="B16" s="8">
        <v>8200</v>
      </c>
      <c r="C16" s="8">
        <f t="shared" si="21"/>
        <v>54.784</v>
      </c>
      <c r="D16" s="9">
        <f t="shared" si="0"/>
        <v>4492</v>
      </c>
      <c r="E16" s="8">
        <f t="shared" si="1"/>
        <v>47.936</v>
      </c>
      <c r="F16" s="9">
        <f t="shared" si="2"/>
        <v>3931</v>
      </c>
      <c r="G16" s="9">
        <f t="shared" si="3"/>
        <v>561</v>
      </c>
      <c r="H16" s="8">
        <f t="shared" si="4"/>
        <v>4</v>
      </c>
      <c r="I16" s="10">
        <f t="shared" si="5"/>
        <v>2244</v>
      </c>
      <c r="J16" s="8">
        <f t="shared" si="6"/>
        <v>1122</v>
      </c>
      <c r="K16" s="8">
        <f t="shared" si="7"/>
        <v>2</v>
      </c>
      <c r="L16" s="8">
        <f t="shared" si="8"/>
        <v>336</v>
      </c>
      <c r="M16" s="16">
        <f t="shared" si="9"/>
        <v>3030</v>
      </c>
      <c r="N16" s="113">
        <f>DATA!E2</f>
        <v>0</v>
      </c>
      <c r="O16" s="15">
        <v>48</v>
      </c>
      <c r="P16" s="8">
        <v>24950</v>
      </c>
      <c r="Q16" s="8">
        <f t="shared" si="10"/>
        <v>54.784</v>
      </c>
      <c r="R16" s="9">
        <f t="shared" si="11"/>
        <v>13669</v>
      </c>
      <c r="S16" s="8">
        <f t="shared" si="12"/>
        <v>47.936</v>
      </c>
      <c r="T16" s="9">
        <f t="shared" si="13"/>
        <v>11960</v>
      </c>
      <c r="U16" s="9">
        <f t="shared" si="14"/>
        <v>1709</v>
      </c>
      <c r="V16" s="8">
        <f t="shared" si="15"/>
        <v>4</v>
      </c>
      <c r="W16" s="10">
        <f t="shared" si="16"/>
        <v>6836</v>
      </c>
      <c r="X16" s="8">
        <f t="shared" si="17"/>
        <v>3418</v>
      </c>
      <c r="Y16" s="8">
        <f t="shared" si="18"/>
        <v>2</v>
      </c>
      <c r="Z16" s="8">
        <f t="shared" si="19"/>
        <v>1026</v>
      </c>
      <c r="AA16" s="35">
        <f t="shared" si="20"/>
        <v>9228</v>
      </c>
    </row>
    <row r="17" spans="1:27" ht="14.25" customHeight="1">
      <c r="A17" s="34">
        <v>9</v>
      </c>
      <c r="B17" s="8">
        <v>8440</v>
      </c>
      <c r="C17" s="8">
        <f t="shared" si="21"/>
        <v>54.784</v>
      </c>
      <c r="D17" s="9">
        <f t="shared" si="0"/>
        <v>4624</v>
      </c>
      <c r="E17" s="8">
        <f t="shared" si="1"/>
        <v>47.936</v>
      </c>
      <c r="F17" s="9">
        <f t="shared" si="2"/>
        <v>4046</v>
      </c>
      <c r="G17" s="9">
        <f t="shared" si="3"/>
        <v>578</v>
      </c>
      <c r="H17" s="8">
        <f t="shared" si="4"/>
        <v>4</v>
      </c>
      <c r="I17" s="10">
        <f t="shared" si="5"/>
        <v>2312</v>
      </c>
      <c r="J17" s="8">
        <f t="shared" si="6"/>
        <v>1156</v>
      </c>
      <c r="K17" s="8">
        <f t="shared" si="7"/>
        <v>2</v>
      </c>
      <c r="L17" s="8">
        <f t="shared" si="8"/>
        <v>348</v>
      </c>
      <c r="M17" s="16">
        <f t="shared" si="9"/>
        <v>3120</v>
      </c>
      <c r="N17" s="114"/>
      <c r="O17" s="15">
        <v>49</v>
      </c>
      <c r="P17" s="8">
        <v>25600</v>
      </c>
      <c r="Q17" s="8">
        <f t="shared" si="10"/>
        <v>54.784</v>
      </c>
      <c r="R17" s="9">
        <f t="shared" si="11"/>
        <v>14025</v>
      </c>
      <c r="S17" s="8">
        <f t="shared" si="12"/>
        <v>47.936</v>
      </c>
      <c r="T17" s="9">
        <f t="shared" si="13"/>
        <v>12272</v>
      </c>
      <c r="U17" s="9">
        <f t="shared" si="14"/>
        <v>1753</v>
      </c>
      <c r="V17" s="8">
        <f t="shared" si="15"/>
        <v>4</v>
      </c>
      <c r="W17" s="10">
        <f t="shared" si="16"/>
        <v>7012</v>
      </c>
      <c r="X17" s="8">
        <f t="shared" si="17"/>
        <v>3506</v>
      </c>
      <c r="Y17" s="8">
        <f t="shared" si="18"/>
        <v>2</v>
      </c>
      <c r="Z17" s="8">
        <f t="shared" si="19"/>
        <v>1050</v>
      </c>
      <c r="AA17" s="35">
        <f t="shared" si="20"/>
        <v>9468</v>
      </c>
    </row>
    <row r="18" spans="1:27" ht="14.25" customHeight="1">
      <c r="A18" s="34">
        <v>10</v>
      </c>
      <c r="B18" s="8">
        <v>8680</v>
      </c>
      <c r="C18" s="8">
        <f t="shared" si="21"/>
        <v>54.784</v>
      </c>
      <c r="D18" s="9">
        <f t="shared" si="0"/>
        <v>4755</v>
      </c>
      <c r="E18" s="8">
        <f t="shared" si="1"/>
        <v>47.936</v>
      </c>
      <c r="F18" s="9">
        <f t="shared" si="2"/>
        <v>4161</v>
      </c>
      <c r="G18" s="9">
        <f t="shared" si="3"/>
        <v>594</v>
      </c>
      <c r="H18" s="8">
        <f t="shared" si="4"/>
        <v>4</v>
      </c>
      <c r="I18" s="10">
        <f t="shared" si="5"/>
        <v>2376</v>
      </c>
      <c r="J18" s="8">
        <f t="shared" si="6"/>
        <v>1188</v>
      </c>
      <c r="K18" s="8">
        <f t="shared" si="7"/>
        <v>2</v>
      </c>
      <c r="L18" s="8">
        <f t="shared" si="8"/>
        <v>354</v>
      </c>
      <c r="M18" s="16">
        <f t="shared" si="9"/>
        <v>3210</v>
      </c>
      <c r="N18" s="114"/>
      <c r="O18" s="15">
        <v>50</v>
      </c>
      <c r="P18" s="8">
        <v>26300</v>
      </c>
      <c r="Q18" s="8">
        <f t="shared" si="10"/>
        <v>54.784</v>
      </c>
      <c r="R18" s="9">
        <f t="shared" si="11"/>
        <v>14408</v>
      </c>
      <c r="S18" s="8">
        <f t="shared" si="12"/>
        <v>47.936</v>
      </c>
      <c r="T18" s="9">
        <f t="shared" si="13"/>
        <v>12607</v>
      </c>
      <c r="U18" s="9">
        <f t="shared" si="14"/>
        <v>1801</v>
      </c>
      <c r="V18" s="8">
        <f t="shared" si="15"/>
        <v>4</v>
      </c>
      <c r="W18" s="10">
        <f t="shared" si="16"/>
        <v>7204</v>
      </c>
      <c r="X18" s="8">
        <f t="shared" si="17"/>
        <v>3602</v>
      </c>
      <c r="Y18" s="8">
        <f t="shared" si="18"/>
        <v>2</v>
      </c>
      <c r="Z18" s="8">
        <f t="shared" si="19"/>
        <v>1080</v>
      </c>
      <c r="AA18" s="35">
        <f t="shared" si="20"/>
        <v>9726</v>
      </c>
    </row>
    <row r="19" spans="1:27" ht="14.25" customHeight="1">
      <c r="A19" s="34">
        <v>11</v>
      </c>
      <c r="B19" s="8">
        <v>8940</v>
      </c>
      <c r="C19" s="8">
        <f t="shared" si="21"/>
        <v>54.784</v>
      </c>
      <c r="D19" s="9">
        <f t="shared" si="0"/>
        <v>4898</v>
      </c>
      <c r="E19" s="8">
        <f t="shared" si="1"/>
        <v>47.936</v>
      </c>
      <c r="F19" s="9">
        <f t="shared" si="2"/>
        <v>4285</v>
      </c>
      <c r="G19" s="9">
        <f t="shared" si="3"/>
        <v>613</v>
      </c>
      <c r="H19" s="8">
        <f t="shared" si="4"/>
        <v>4</v>
      </c>
      <c r="I19" s="10">
        <f t="shared" si="5"/>
        <v>2452</v>
      </c>
      <c r="J19" s="8">
        <f t="shared" si="6"/>
        <v>1226</v>
      </c>
      <c r="K19" s="8">
        <f t="shared" si="7"/>
        <v>2</v>
      </c>
      <c r="L19" s="8">
        <f t="shared" si="8"/>
        <v>366</v>
      </c>
      <c r="M19" s="16">
        <f t="shared" si="9"/>
        <v>3312</v>
      </c>
      <c r="N19" s="114"/>
      <c r="O19" s="15">
        <v>51</v>
      </c>
      <c r="P19" s="8">
        <v>27000</v>
      </c>
      <c r="Q19" s="8">
        <f t="shared" si="10"/>
        <v>54.784</v>
      </c>
      <c r="R19" s="9">
        <f t="shared" si="11"/>
        <v>14792</v>
      </c>
      <c r="S19" s="8">
        <f t="shared" si="12"/>
        <v>47.936</v>
      </c>
      <c r="T19" s="9">
        <f t="shared" si="13"/>
        <v>12943</v>
      </c>
      <c r="U19" s="9">
        <f t="shared" si="14"/>
        <v>1849</v>
      </c>
      <c r="V19" s="8">
        <f t="shared" si="15"/>
        <v>4</v>
      </c>
      <c r="W19" s="10">
        <f t="shared" si="16"/>
        <v>7396</v>
      </c>
      <c r="X19" s="8">
        <f t="shared" si="17"/>
        <v>3698</v>
      </c>
      <c r="Y19" s="8">
        <f t="shared" si="18"/>
        <v>2</v>
      </c>
      <c r="Z19" s="8">
        <f t="shared" si="19"/>
        <v>1110</v>
      </c>
      <c r="AA19" s="35">
        <f t="shared" si="20"/>
        <v>9984</v>
      </c>
    </row>
    <row r="20" spans="1:27" ht="14.25" customHeight="1">
      <c r="A20" s="34">
        <v>12</v>
      </c>
      <c r="B20" s="8">
        <v>9200</v>
      </c>
      <c r="C20" s="8">
        <f t="shared" si="21"/>
        <v>54.784</v>
      </c>
      <c r="D20" s="9">
        <f t="shared" si="0"/>
        <v>5040</v>
      </c>
      <c r="E20" s="8">
        <f t="shared" si="1"/>
        <v>47.936</v>
      </c>
      <c r="F20" s="9">
        <f t="shared" si="2"/>
        <v>4410</v>
      </c>
      <c r="G20" s="9">
        <f t="shared" si="3"/>
        <v>630</v>
      </c>
      <c r="H20" s="8">
        <f t="shared" si="4"/>
        <v>4</v>
      </c>
      <c r="I20" s="10">
        <f t="shared" si="5"/>
        <v>2520</v>
      </c>
      <c r="J20" s="8">
        <f t="shared" si="6"/>
        <v>1260</v>
      </c>
      <c r="K20" s="8">
        <f t="shared" si="7"/>
        <v>2</v>
      </c>
      <c r="L20" s="8">
        <f t="shared" si="8"/>
        <v>378</v>
      </c>
      <c r="M20" s="16">
        <f t="shared" si="9"/>
        <v>3402</v>
      </c>
      <c r="N20" s="114"/>
      <c r="O20" s="15">
        <v>52</v>
      </c>
      <c r="P20" s="8">
        <v>27700</v>
      </c>
      <c r="Q20" s="8">
        <f t="shared" si="10"/>
        <v>54.784</v>
      </c>
      <c r="R20" s="9">
        <f t="shared" si="11"/>
        <v>15175</v>
      </c>
      <c r="S20" s="8">
        <f t="shared" si="12"/>
        <v>47.936</v>
      </c>
      <c r="T20" s="9">
        <f t="shared" si="13"/>
        <v>13278</v>
      </c>
      <c r="U20" s="9">
        <f t="shared" si="14"/>
        <v>1897</v>
      </c>
      <c r="V20" s="8">
        <f t="shared" si="15"/>
        <v>4</v>
      </c>
      <c r="W20" s="10">
        <f t="shared" si="16"/>
        <v>7588</v>
      </c>
      <c r="X20" s="8">
        <f t="shared" si="17"/>
        <v>3794</v>
      </c>
      <c r="Y20" s="8">
        <f t="shared" si="18"/>
        <v>2</v>
      </c>
      <c r="Z20" s="8">
        <f t="shared" si="19"/>
        <v>1140</v>
      </c>
      <c r="AA20" s="35">
        <f t="shared" si="20"/>
        <v>10242</v>
      </c>
    </row>
    <row r="21" spans="1:27" ht="14.25" customHeight="1" thickBot="1">
      <c r="A21" s="34">
        <v>13</v>
      </c>
      <c r="B21" s="8">
        <v>9460</v>
      </c>
      <c r="C21" s="8">
        <f t="shared" si="21"/>
        <v>54.784</v>
      </c>
      <c r="D21" s="9">
        <f t="shared" si="0"/>
        <v>5183</v>
      </c>
      <c r="E21" s="8">
        <f t="shared" si="1"/>
        <v>47.936</v>
      </c>
      <c r="F21" s="9">
        <f t="shared" si="2"/>
        <v>4535</v>
      </c>
      <c r="G21" s="9">
        <f t="shared" si="3"/>
        <v>648</v>
      </c>
      <c r="H21" s="8">
        <f t="shared" si="4"/>
        <v>4</v>
      </c>
      <c r="I21" s="10">
        <f t="shared" si="5"/>
        <v>2592</v>
      </c>
      <c r="J21" s="8">
        <f t="shared" si="6"/>
        <v>1296</v>
      </c>
      <c r="K21" s="8">
        <f t="shared" si="7"/>
        <v>2</v>
      </c>
      <c r="L21" s="8">
        <f t="shared" si="8"/>
        <v>390</v>
      </c>
      <c r="M21" s="16">
        <f t="shared" si="9"/>
        <v>3498</v>
      </c>
      <c r="N21" s="115"/>
      <c r="O21" s="15">
        <v>53</v>
      </c>
      <c r="P21" s="8">
        <v>28450</v>
      </c>
      <c r="Q21" s="8">
        <f t="shared" si="10"/>
        <v>54.784</v>
      </c>
      <c r="R21" s="9">
        <f t="shared" si="11"/>
        <v>15586</v>
      </c>
      <c r="S21" s="8">
        <f t="shared" si="12"/>
        <v>47.936</v>
      </c>
      <c r="T21" s="9">
        <f t="shared" si="13"/>
        <v>13638</v>
      </c>
      <c r="U21" s="9">
        <f t="shared" si="14"/>
        <v>1948</v>
      </c>
      <c r="V21" s="8">
        <f t="shared" si="15"/>
        <v>4</v>
      </c>
      <c r="W21" s="10">
        <f t="shared" si="16"/>
        <v>7792</v>
      </c>
      <c r="X21" s="8">
        <f t="shared" si="17"/>
        <v>3896</v>
      </c>
      <c r="Y21" s="8">
        <f t="shared" si="18"/>
        <v>2</v>
      </c>
      <c r="Z21" s="8">
        <f t="shared" si="19"/>
        <v>1170</v>
      </c>
      <c r="AA21" s="35">
        <f t="shared" si="20"/>
        <v>10518</v>
      </c>
    </row>
    <row r="22" spans="1:27" ht="14.25" customHeight="1" thickTop="1">
      <c r="A22" s="34">
        <v>14</v>
      </c>
      <c r="B22" s="8">
        <v>9740</v>
      </c>
      <c r="C22" s="8">
        <f t="shared" si="21"/>
        <v>54.784</v>
      </c>
      <c r="D22" s="9">
        <f t="shared" si="0"/>
        <v>5336</v>
      </c>
      <c r="E22" s="8">
        <f t="shared" si="1"/>
        <v>47.936</v>
      </c>
      <c r="F22" s="9">
        <f t="shared" si="2"/>
        <v>4669</v>
      </c>
      <c r="G22" s="9">
        <f t="shared" si="3"/>
        <v>667</v>
      </c>
      <c r="H22" s="8">
        <f t="shared" si="4"/>
        <v>4</v>
      </c>
      <c r="I22" s="10">
        <f t="shared" si="5"/>
        <v>2668</v>
      </c>
      <c r="J22" s="8">
        <f t="shared" si="6"/>
        <v>1334</v>
      </c>
      <c r="K22" s="8">
        <f t="shared" si="7"/>
        <v>2</v>
      </c>
      <c r="L22" s="8">
        <f t="shared" si="8"/>
        <v>402</v>
      </c>
      <c r="M22" s="16">
        <f t="shared" si="9"/>
        <v>3600</v>
      </c>
      <c r="N22" s="113">
        <f>DATA!E2</f>
        <v>0</v>
      </c>
      <c r="O22" s="15">
        <v>54</v>
      </c>
      <c r="P22" s="8">
        <v>29200</v>
      </c>
      <c r="Q22" s="8">
        <f t="shared" si="10"/>
        <v>54.784</v>
      </c>
      <c r="R22" s="9">
        <f t="shared" si="11"/>
        <v>15997</v>
      </c>
      <c r="S22" s="8">
        <f t="shared" si="12"/>
        <v>47.936</v>
      </c>
      <c r="T22" s="9">
        <f t="shared" si="13"/>
        <v>13997</v>
      </c>
      <c r="U22" s="9">
        <f t="shared" si="14"/>
        <v>2000</v>
      </c>
      <c r="V22" s="8">
        <f t="shared" si="15"/>
        <v>4</v>
      </c>
      <c r="W22" s="10">
        <f t="shared" si="16"/>
        <v>8000</v>
      </c>
      <c r="X22" s="8">
        <f t="shared" si="17"/>
        <v>4000</v>
      </c>
      <c r="Y22" s="8">
        <f t="shared" si="18"/>
        <v>2</v>
      </c>
      <c r="Z22" s="8">
        <f t="shared" si="19"/>
        <v>1200</v>
      </c>
      <c r="AA22" s="35">
        <f t="shared" si="20"/>
        <v>10800</v>
      </c>
    </row>
    <row r="23" spans="1:27" ht="14.25" customHeight="1">
      <c r="A23" s="34">
        <v>15</v>
      </c>
      <c r="B23" s="8">
        <v>10020</v>
      </c>
      <c r="C23" s="8">
        <f t="shared" si="21"/>
        <v>54.784</v>
      </c>
      <c r="D23" s="9">
        <f t="shared" si="0"/>
        <v>5489</v>
      </c>
      <c r="E23" s="8">
        <f t="shared" si="1"/>
        <v>47.936</v>
      </c>
      <c r="F23" s="9">
        <f t="shared" si="2"/>
        <v>4803</v>
      </c>
      <c r="G23" s="9">
        <f t="shared" si="3"/>
        <v>686</v>
      </c>
      <c r="H23" s="8">
        <f t="shared" si="4"/>
        <v>4</v>
      </c>
      <c r="I23" s="10">
        <f t="shared" si="5"/>
        <v>2744</v>
      </c>
      <c r="J23" s="8">
        <f t="shared" si="6"/>
        <v>1372</v>
      </c>
      <c r="K23" s="8">
        <f t="shared" si="7"/>
        <v>2</v>
      </c>
      <c r="L23" s="8">
        <f t="shared" si="8"/>
        <v>414</v>
      </c>
      <c r="M23" s="16">
        <f t="shared" si="9"/>
        <v>3702</v>
      </c>
      <c r="N23" s="114"/>
      <c r="O23" s="15">
        <v>55</v>
      </c>
      <c r="P23" s="8">
        <v>29950</v>
      </c>
      <c r="Q23" s="8">
        <f t="shared" si="10"/>
        <v>54.784</v>
      </c>
      <c r="R23" s="9">
        <f t="shared" si="11"/>
        <v>16408</v>
      </c>
      <c r="S23" s="8">
        <f t="shared" si="12"/>
        <v>47.936</v>
      </c>
      <c r="T23" s="9">
        <f t="shared" si="13"/>
        <v>14357</v>
      </c>
      <c r="U23" s="9">
        <f t="shared" si="14"/>
        <v>2051</v>
      </c>
      <c r="V23" s="8">
        <f t="shared" si="15"/>
        <v>4</v>
      </c>
      <c r="W23" s="10">
        <f t="shared" si="16"/>
        <v>8204</v>
      </c>
      <c r="X23" s="8">
        <f t="shared" si="17"/>
        <v>4102</v>
      </c>
      <c r="Y23" s="8">
        <f t="shared" si="18"/>
        <v>2</v>
      </c>
      <c r="Z23" s="8">
        <f t="shared" si="19"/>
        <v>1230</v>
      </c>
      <c r="AA23" s="35">
        <f t="shared" si="20"/>
        <v>11076</v>
      </c>
    </row>
    <row r="24" spans="1:27" ht="14.25" customHeight="1">
      <c r="A24" s="34">
        <v>16</v>
      </c>
      <c r="B24" s="8">
        <v>10300</v>
      </c>
      <c r="C24" s="8">
        <f t="shared" si="21"/>
        <v>54.784</v>
      </c>
      <c r="D24" s="9">
        <f t="shared" si="0"/>
        <v>5643</v>
      </c>
      <c r="E24" s="8">
        <f t="shared" si="1"/>
        <v>47.936</v>
      </c>
      <c r="F24" s="9">
        <f t="shared" si="2"/>
        <v>4937</v>
      </c>
      <c r="G24" s="9">
        <f t="shared" si="3"/>
        <v>706</v>
      </c>
      <c r="H24" s="8">
        <f t="shared" si="4"/>
        <v>4</v>
      </c>
      <c r="I24" s="10">
        <f t="shared" si="5"/>
        <v>2824</v>
      </c>
      <c r="J24" s="8">
        <f t="shared" si="6"/>
        <v>1412</v>
      </c>
      <c r="K24" s="8">
        <f t="shared" si="7"/>
        <v>2</v>
      </c>
      <c r="L24" s="8">
        <f t="shared" si="8"/>
        <v>426</v>
      </c>
      <c r="M24" s="16">
        <f t="shared" si="9"/>
        <v>3810</v>
      </c>
      <c r="N24" s="114"/>
      <c r="O24" s="15">
        <v>56</v>
      </c>
      <c r="P24" s="8">
        <v>30750</v>
      </c>
      <c r="Q24" s="8">
        <f t="shared" si="10"/>
        <v>54.784</v>
      </c>
      <c r="R24" s="9">
        <f t="shared" si="11"/>
        <v>16846</v>
      </c>
      <c r="S24" s="8">
        <f t="shared" si="12"/>
        <v>47.936</v>
      </c>
      <c r="T24" s="9">
        <f t="shared" si="13"/>
        <v>14740</v>
      </c>
      <c r="U24" s="9">
        <f t="shared" si="14"/>
        <v>2106</v>
      </c>
      <c r="V24" s="8">
        <f t="shared" si="15"/>
        <v>4</v>
      </c>
      <c r="W24" s="10">
        <f t="shared" si="16"/>
        <v>8424</v>
      </c>
      <c r="X24" s="8">
        <f t="shared" si="17"/>
        <v>4212</v>
      </c>
      <c r="Y24" s="8">
        <f t="shared" si="18"/>
        <v>2</v>
      </c>
      <c r="Z24" s="8">
        <f t="shared" si="19"/>
        <v>1266</v>
      </c>
      <c r="AA24" s="35">
        <f t="shared" si="20"/>
        <v>11370</v>
      </c>
    </row>
    <row r="25" spans="1:27" ht="14.25" customHeight="1">
      <c r="A25" s="34">
        <v>17</v>
      </c>
      <c r="B25" s="8">
        <v>10600</v>
      </c>
      <c r="C25" s="8">
        <f t="shared" si="21"/>
        <v>54.784</v>
      </c>
      <c r="D25" s="9">
        <f t="shared" si="0"/>
        <v>5807</v>
      </c>
      <c r="E25" s="8">
        <f t="shared" si="1"/>
        <v>47.936</v>
      </c>
      <c r="F25" s="9">
        <f t="shared" si="2"/>
        <v>5081</v>
      </c>
      <c r="G25" s="9">
        <f t="shared" si="3"/>
        <v>726</v>
      </c>
      <c r="H25" s="8">
        <f t="shared" si="4"/>
        <v>4</v>
      </c>
      <c r="I25" s="10">
        <f t="shared" si="5"/>
        <v>2904</v>
      </c>
      <c r="J25" s="8">
        <f t="shared" si="6"/>
        <v>1452</v>
      </c>
      <c r="K25" s="8">
        <f t="shared" si="7"/>
        <v>2</v>
      </c>
      <c r="L25" s="8">
        <f t="shared" si="8"/>
        <v>438</v>
      </c>
      <c r="M25" s="16">
        <f t="shared" si="9"/>
        <v>3918</v>
      </c>
      <c r="N25" s="114"/>
      <c r="O25" s="15">
        <v>57</v>
      </c>
      <c r="P25" s="8">
        <v>31550</v>
      </c>
      <c r="Q25" s="8">
        <f t="shared" si="10"/>
        <v>54.784</v>
      </c>
      <c r="R25" s="9">
        <f t="shared" si="11"/>
        <v>17284</v>
      </c>
      <c r="S25" s="8">
        <f t="shared" si="12"/>
        <v>47.936</v>
      </c>
      <c r="T25" s="9">
        <f t="shared" si="13"/>
        <v>15124</v>
      </c>
      <c r="U25" s="9">
        <f t="shared" si="14"/>
        <v>2160</v>
      </c>
      <c r="V25" s="8">
        <f t="shared" si="15"/>
        <v>4</v>
      </c>
      <c r="W25" s="10">
        <f t="shared" si="16"/>
        <v>8640</v>
      </c>
      <c r="X25" s="8">
        <f t="shared" si="17"/>
        <v>4320</v>
      </c>
      <c r="Y25" s="8">
        <f t="shared" si="18"/>
        <v>2</v>
      </c>
      <c r="Z25" s="8">
        <f t="shared" si="19"/>
        <v>1296</v>
      </c>
      <c r="AA25" s="35">
        <f t="shared" si="20"/>
        <v>11664</v>
      </c>
    </row>
    <row r="26" spans="1:27" ht="14.25" customHeight="1">
      <c r="A26" s="34">
        <v>18</v>
      </c>
      <c r="B26" s="8">
        <v>10900</v>
      </c>
      <c r="C26" s="8">
        <f t="shared" si="21"/>
        <v>54.784</v>
      </c>
      <c r="D26" s="9">
        <f t="shared" si="0"/>
        <v>5971</v>
      </c>
      <c r="E26" s="8">
        <f t="shared" si="1"/>
        <v>47.936</v>
      </c>
      <c r="F26" s="9">
        <f t="shared" si="2"/>
        <v>5225</v>
      </c>
      <c r="G26" s="9">
        <f t="shared" si="3"/>
        <v>746</v>
      </c>
      <c r="H26" s="8">
        <f t="shared" si="4"/>
        <v>4</v>
      </c>
      <c r="I26" s="10">
        <f t="shared" si="5"/>
        <v>2984</v>
      </c>
      <c r="J26" s="8">
        <f t="shared" si="6"/>
        <v>1492</v>
      </c>
      <c r="K26" s="8">
        <f t="shared" si="7"/>
        <v>2</v>
      </c>
      <c r="L26" s="8">
        <f t="shared" si="8"/>
        <v>450</v>
      </c>
      <c r="M26" s="16">
        <f t="shared" si="9"/>
        <v>4026</v>
      </c>
      <c r="N26" s="114"/>
      <c r="O26" s="15">
        <v>58</v>
      </c>
      <c r="P26" s="8">
        <v>32350</v>
      </c>
      <c r="Q26" s="8">
        <f t="shared" si="10"/>
        <v>54.784</v>
      </c>
      <c r="R26" s="9">
        <f t="shared" si="11"/>
        <v>17723</v>
      </c>
      <c r="S26" s="8">
        <f t="shared" si="12"/>
        <v>47.936</v>
      </c>
      <c r="T26" s="9">
        <f t="shared" si="13"/>
        <v>15507</v>
      </c>
      <c r="U26" s="9">
        <f t="shared" si="14"/>
        <v>2216</v>
      </c>
      <c r="V26" s="8">
        <f t="shared" si="15"/>
        <v>4</v>
      </c>
      <c r="W26" s="10">
        <f t="shared" si="16"/>
        <v>8864</v>
      </c>
      <c r="X26" s="8">
        <f t="shared" si="17"/>
        <v>4432</v>
      </c>
      <c r="Y26" s="8">
        <f t="shared" si="18"/>
        <v>2</v>
      </c>
      <c r="Z26" s="8">
        <f t="shared" si="19"/>
        <v>1332</v>
      </c>
      <c r="AA26" s="35">
        <f t="shared" si="20"/>
        <v>11964</v>
      </c>
    </row>
    <row r="27" spans="1:27" ht="14.25" customHeight="1" thickBot="1">
      <c r="A27" s="34">
        <v>19</v>
      </c>
      <c r="B27" s="8">
        <v>11200</v>
      </c>
      <c r="C27" s="8">
        <f t="shared" si="21"/>
        <v>54.784</v>
      </c>
      <c r="D27" s="9">
        <f t="shared" si="0"/>
        <v>6136</v>
      </c>
      <c r="E27" s="8">
        <f t="shared" si="1"/>
        <v>47.936</v>
      </c>
      <c r="F27" s="9">
        <f t="shared" si="2"/>
        <v>5369</v>
      </c>
      <c r="G27" s="9">
        <f t="shared" si="3"/>
        <v>767</v>
      </c>
      <c r="H27" s="8">
        <f t="shared" si="4"/>
        <v>4</v>
      </c>
      <c r="I27" s="10">
        <f t="shared" si="5"/>
        <v>3068</v>
      </c>
      <c r="J27" s="8">
        <f t="shared" si="6"/>
        <v>1534</v>
      </c>
      <c r="K27" s="8">
        <f t="shared" si="7"/>
        <v>2</v>
      </c>
      <c r="L27" s="8">
        <f t="shared" si="8"/>
        <v>462</v>
      </c>
      <c r="M27" s="16">
        <f t="shared" si="9"/>
        <v>4140</v>
      </c>
      <c r="N27" s="115"/>
      <c r="O27" s="15">
        <v>59</v>
      </c>
      <c r="P27" s="8">
        <v>33200</v>
      </c>
      <c r="Q27" s="8">
        <f t="shared" si="10"/>
        <v>54.784</v>
      </c>
      <c r="R27" s="9">
        <f t="shared" si="11"/>
        <v>18188</v>
      </c>
      <c r="S27" s="8">
        <f t="shared" si="12"/>
        <v>47.936</v>
      </c>
      <c r="T27" s="9">
        <f t="shared" si="13"/>
        <v>15915</v>
      </c>
      <c r="U27" s="9">
        <f t="shared" si="14"/>
        <v>2273</v>
      </c>
      <c r="V27" s="8">
        <f t="shared" si="15"/>
        <v>4</v>
      </c>
      <c r="W27" s="10">
        <f t="shared" si="16"/>
        <v>9092</v>
      </c>
      <c r="X27" s="8">
        <f t="shared" si="17"/>
        <v>4546</v>
      </c>
      <c r="Y27" s="8">
        <f t="shared" si="18"/>
        <v>2</v>
      </c>
      <c r="Z27" s="8">
        <f t="shared" si="19"/>
        <v>1362</v>
      </c>
      <c r="AA27" s="35">
        <f t="shared" si="20"/>
        <v>12276</v>
      </c>
    </row>
    <row r="28" spans="1:27" ht="14.25" customHeight="1" thickTop="1">
      <c r="A28" s="34">
        <v>20</v>
      </c>
      <c r="B28" s="8">
        <v>11530</v>
      </c>
      <c r="C28" s="8">
        <f t="shared" si="21"/>
        <v>54.784</v>
      </c>
      <c r="D28" s="9">
        <f t="shared" si="0"/>
        <v>6317</v>
      </c>
      <c r="E28" s="8">
        <f t="shared" si="1"/>
        <v>47.936</v>
      </c>
      <c r="F28" s="9">
        <f t="shared" si="2"/>
        <v>5527</v>
      </c>
      <c r="G28" s="9">
        <f t="shared" si="3"/>
        <v>790</v>
      </c>
      <c r="H28" s="8">
        <f t="shared" si="4"/>
        <v>4</v>
      </c>
      <c r="I28" s="10">
        <f t="shared" si="5"/>
        <v>3160</v>
      </c>
      <c r="J28" s="8">
        <f t="shared" si="6"/>
        <v>1580</v>
      </c>
      <c r="K28" s="8">
        <f t="shared" si="7"/>
        <v>2</v>
      </c>
      <c r="L28" s="8">
        <f t="shared" si="8"/>
        <v>474</v>
      </c>
      <c r="M28" s="16">
        <f t="shared" si="9"/>
        <v>4266</v>
      </c>
      <c r="N28" s="113">
        <f>DATA!E2</f>
        <v>0</v>
      </c>
      <c r="O28" s="15">
        <v>60</v>
      </c>
      <c r="P28" s="8">
        <v>34050</v>
      </c>
      <c r="Q28" s="8">
        <f t="shared" si="10"/>
        <v>54.784</v>
      </c>
      <c r="R28" s="9">
        <f t="shared" si="11"/>
        <v>18654</v>
      </c>
      <c r="S28" s="8">
        <f t="shared" si="12"/>
        <v>47.936</v>
      </c>
      <c r="T28" s="9">
        <f t="shared" si="13"/>
        <v>16322</v>
      </c>
      <c r="U28" s="9">
        <f t="shared" si="14"/>
        <v>2332</v>
      </c>
      <c r="V28" s="8">
        <f t="shared" si="15"/>
        <v>4</v>
      </c>
      <c r="W28" s="10">
        <f t="shared" si="16"/>
        <v>9328</v>
      </c>
      <c r="X28" s="8">
        <f t="shared" si="17"/>
        <v>4664</v>
      </c>
      <c r="Y28" s="8">
        <f t="shared" si="18"/>
        <v>2</v>
      </c>
      <c r="Z28" s="8">
        <f t="shared" si="19"/>
        <v>1398</v>
      </c>
      <c r="AA28" s="35">
        <f t="shared" si="20"/>
        <v>12594</v>
      </c>
    </row>
    <row r="29" spans="1:27" ht="14.25" customHeight="1">
      <c r="A29" s="34">
        <v>21</v>
      </c>
      <c r="B29" s="8">
        <v>11860</v>
      </c>
      <c r="C29" s="8">
        <f t="shared" si="21"/>
        <v>54.784</v>
      </c>
      <c r="D29" s="9">
        <f t="shared" si="0"/>
        <v>6497</v>
      </c>
      <c r="E29" s="8">
        <f t="shared" si="1"/>
        <v>47.936</v>
      </c>
      <c r="F29" s="9">
        <f t="shared" si="2"/>
        <v>5685</v>
      </c>
      <c r="G29" s="9">
        <f t="shared" si="3"/>
        <v>812</v>
      </c>
      <c r="H29" s="8">
        <f t="shared" si="4"/>
        <v>4</v>
      </c>
      <c r="I29" s="10">
        <f t="shared" si="5"/>
        <v>3248</v>
      </c>
      <c r="J29" s="8">
        <f t="shared" si="6"/>
        <v>1624</v>
      </c>
      <c r="K29" s="8">
        <f t="shared" si="7"/>
        <v>2</v>
      </c>
      <c r="L29" s="8">
        <f t="shared" si="8"/>
        <v>486</v>
      </c>
      <c r="M29" s="16">
        <f t="shared" si="9"/>
        <v>4386</v>
      </c>
      <c r="N29" s="114"/>
      <c r="O29" s="15">
        <v>61</v>
      </c>
      <c r="P29" s="8">
        <v>34900</v>
      </c>
      <c r="Q29" s="8">
        <f t="shared" si="10"/>
        <v>54.784</v>
      </c>
      <c r="R29" s="9">
        <f t="shared" si="11"/>
        <v>19120</v>
      </c>
      <c r="S29" s="8">
        <f t="shared" si="12"/>
        <v>47.936</v>
      </c>
      <c r="T29" s="9">
        <f t="shared" si="13"/>
        <v>16730</v>
      </c>
      <c r="U29" s="9">
        <f t="shared" si="14"/>
        <v>2390</v>
      </c>
      <c r="V29" s="8">
        <f t="shared" si="15"/>
        <v>4</v>
      </c>
      <c r="W29" s="10">
        <f t="shared" si="16"/>
        <v>9560</v>
      </c>
      <c r="X29" s="8">
        <f t="shared" si="17"/>
        <v>4780</v>
      </c>
      <c r="Y29" s="8">
        <f t="shared" si="18"/>
        <v>2</v>
      </c>
      <c r="Z29" s="8">
        <f t="shared" si="19"/>
        <v>1434</v>
      </c>
      <c r="AA29" s="35">
        <f t="shared" si="20"/>
        <v>12906</v>
      </c>
    </row>
    <row r="30" spans="1:27" ht="14.25" customHeight="1">
      <c r="A30" s="34">
        <v>22</v>
      </c>
      <c r="B30" s="8">
        <v>12190</v>
      </c>
      <c r="C30" s="8">
        <f t="shared" si="21"/>
        <v>54.784</v>
      </c>
      <c r="D30" s="9">
        <f t="shared" si="0"/>
        <v>6678</v>
      </c>
      <c r="E30" s="8">
        <f t="shared" si="1"/>
        <v>47.936</v>
      </c>
      <c r="F30" s="9">
        <f t="shared" si="2"/>
        <v>5843</v>
      </c>
      <c r="G30" s="9">
        <f t="shared" si="3"/>
        <v>835</v>
      </c>
      <c r="H30" s="8">
        <f t="shared" si="4"/>
        <v>4</v>
      </c>
      <c r="I30" s="10">
        <f t="shared" si="5"/>
        <v>3340</v>
      </c>
      <c r="J30" s="8">
        <f t="shared" si="6"/>
        <v>1670</v>
      </c>
      <c r="K30" s="8">
        <f t="shared" si="7"/>
        <v>2</v>
      </c>
      <c r="L30" s="8">
        <f t="shared" si="8"/>
        <v>504</v>
      </c>
      <c r="M30" s="16">
        <f t="shared" si="9"/>
        <v>4506</v>
      </c>
      <c r="N30" s="114"/>
      <c r="O30" s="15">
        <v>62</v>
      </c>
      <c r="P30" s="8">
        <v>35800</v>
      </c>
      <c r="Q30" s="8">
        <f t="shared" si="10"/>
        <v>54.784</v>
      </c>
      <c r="R30" s="9">
        <f t="shared" si="11"/>
        <v>19613</v>
      </c>
      <c r="S30" s="8">
        <f t="shared" si="12"/>
        <v>47.936</v>
      </c>
      <c r="T30" s="9">
        <f t="shared" si="13"/>
        <v>17161</v>
      </c>
      <c r="U30" s="9">
        <f t="shared" si="14"/>
        <v>2452</v>
      </c>
      <c r="V30" s="8">
        <f t="shared" si="15"/>
        <v>4</v>
      </c>
      <c r="W30" s="10">
        <f t="shared" si="16"/>
        <v>9808</v>
      </c>
      <c r="X30" s="8">
        <f t="shared" si="17"/>
        <v>4904</v>
      </c>
      <c r="Y30" s="8">
        <f t="shared" si="18"/>
        <v>2</v>
      </c>
      <c r="Z30" s="8">
        <f t="shared" si="19"/>
        <v>1470</v>
      </c>
      <c r="AA30" s="35">
        <f t="shared" si="20"/>
        <v>13242</v>
      </c>
    </row>
    <row r="31" spans="1:27" ht="14.25" customHeight="1">
      <c r="A31" s="34">
        <v>23</v>
      </c>
      <c r="B31" s="8">
        <v>12550</v>
      </c>
      <c r="C31" s="8">
        <f t="shared" si="21"/>
        <v>54.784</v>
      </c>
      <c r="D31" s="9">
        <f t="shared" si="0"/>
        <v>6875</v>
      </c>
      <c r="E31" s="8">
        <f t="shared" si="1"/>
        <v>47.936</v>
      </c>
      <c r="F31" s="9">
        <f t="shared" si="2"/>
        <v>6016</v>
      </c>
      <c r="G31" s="9">
        <f t="shared" si="3"/>
        <v>859</v>
      </c>
      <c r="H31" s="8">
        <f t="shared" si="4"/>
        <v>4</v>
      </c>
      <c r="I31" s="10">
        <f t="shared" si="5"/>
        <v>3436</v>
      </c>
      <c r="J31" s="8">
        <f t="shared" si="6"/>
        <v>1718</v>
      </c>
      <c r="K31" s="8">
        <f t="shared" si="7"/>
        <v>2</v>
      </c>
      <c r="L31" s="8">
        <f t="shared" si="8"/>
        <v>516</v>
      </c>
      <c r="M31" s="16">
        <f t="shared" si="9"/>
        <v>4638</v>
      </c>
      <c r="N31" s="114"/>
      <c r="O31" s="15">
        <v>63</v>
      </c>
      <c r="P31" s="8">
        <v>36700</v>
      </c>
      <c r="Q31" s="8">
        <f t="shared" si="10"/>
        <v>54.784</v>
      </c>
      <c r="R31" s="9">
        <f t="shared" si="11"/>
        <v>20106</v>
      </c>
      <c r="S31" s="8">
        <f t="shared" si="12"/>
        <v>47.936</v>
      </c>
      <c r="T31" s="9">
        <f t="shared" si="13"/>
        <v>17593</v>
      </c>
      <c r="U31" s="9">
        <f t="shared" si="14"/>
        <v>2513</v>
      </c>
      <c r="V31" s="8">
        <f t="shared" si="15"/>
        <v>4</v>
      </c>
      <c r="W31" s="10">
        <f t="shared" si="16"/>
        <v>10052</v>
      </c>
      <c r="X31" s="8">
        <f t="shared" si="17"/>
        <v>5026</v>
      </c>
      <c r="Y31" s="8">
        <f t="shared" si="18"/>
        <v>2</v>
      </c>
      <c r="Z31" s="8">
        <f t="shared" si="19"/>
        <v>1506</v>
      </c>
      <c r="AA31" s="35">
        <f t="shared" si="20"/>
        <v>13572</v>
      </c>
    </row>
    <row r="32" spans="1:27" ht="14.25" customHeight="1">
      <c r="A32" s="34">
        <v>24</v>
      </c>
      <c r="B32" s="8">
        <v>12910</v>
      </c>
      <c r="C32" s="8">
        <f t="shared" si="21"/>
        <v>54.784</v>
      </c>
      <c r="D32" s="9">
        <f t="shared" si="0"/>
        <v>7073</v>
      </c>
      <c r="E32" s="8">
        <f t="shared" si="1"/>
        <v>47.936</v>
      </c>
      <c r="F32" s="9">
        <f t="shared" si="2"/>
        <v>6189</v>
      </c>
      <c r="G32" s="9">
        <f t="shared" si="3"/>
        <v>884</v>
      </c>
      <c r="H32" s="8">
        <f t="shared" si="4"/>
        <v>4</v>
      </c>
      <c r="I32" s="10">
        <f t="shared" si="5"/>
        <v>3536</v>
      </c>
      <c r="J32" s="8">
        <f t="shared" si="6"/>
        <v>1768</v>
      </c>
      <c r="K32" s="8">
        <f t="shared" si="7"/>
        <v>2</v>
      </c>
      <c r="L32" s="8">
        <f t="shared" si="8"/>
        <v>528</v>
      </c>
      <c r="M32" s="16">
        <f t="shared" si="9"/>
        <v>4776</v>
      </c>
      <c r="N32" s="114"/>
      <c r="O32" s="15">
        <v>64</v>
      </c>
      <c r="P32" s="8">
        <v>37600</v>
      </c>
      <c r="Q32" s="8">
        <f t="shared" si="10"/>
        <v>54.784</v>
      </c>
      <c r="R32" s="9">
        <f t="shared" si="11"/>
        <v>20599</v>
      </c>
      <c r="S32" s="8">
        <f t="shared" si="12"/>
        <v>47.936</v>
      </c>
      <c r="T32" s="9">
        <f t="shared" si="13"/>
        <v>18024</v>
      </c>
      <c r="U32" s="9">
        <f t="shared" si="14"/>
        <v>2575</v>
      </c>
      <c r="V32" s="8">
        <f t="shared" si="15"/>
        <v>4</v>
      </c>
      <c r="W32" s="10">
        <f t="shared" si="16"/>
        <v>10300</v>
      </c>
      <c r="X32" s="8">
        <f t="shared" si="17"/>
        <v>5150</v>
      </c>
      <c r="Y32" s="8">
        <f t="shared" si="18"/>
        <v>2</v>
      </c>
      <c r="Z32" s="8">
        <f t="shared" si="19"/>
        <v>1548</v>
      </c>
      <c r="AA32" s="35">
        <f t="shared" si="20"/>
        <v>13902</v>
      </c>
    </row>
    <row r="33" spans="1:27" ht="14.25" customHeight="1" thickBot="1">
      <c r="A33" s="34">
        <v>25</v>
      </c>
      <c r="B33" s="8">
        <v>13270</v>
      </c>
      <c r="C33" s="8">
        <f t="shared" si="21"/>
        <v>54.784</v>
      </c>
      <c r="D33" s="9">
        <f t="shared" si="0"/>
        <v>7270</v>
      </c>
      <c r="E33" s="8">
        <f t="shared" si="1"/>
        <v>47.936</v>
      </c>
      <c r="F33" s="9">
        <f t="shared" si="2"/>
        <v>6361</v>
      </c>
      <c r="G33" s="9">
        <f t="shared" si="3"/>
        <v>909</v>
      </c>
      <c r="H33" s="8">
        <f t="shared" si="4"/>
        <v>4</v>
      </c>
      <c r="I33" s="10">
        <f t="shared" si="5"/>
        <v>3636</v>
      </c>
      <c r="J33" s="8">
        <f t="shared" si="6"/>
        <v>1818</v>
      </c>
      <c r="K33" s="8">
        <f t="shared" si="7"/>
        <v>2</v>
      </c>
      <c r="L33" s="8">
        <f t="shared" si="8"/>
        <v>546</v>
      </c>
      <c r="M33" s="16">
        <f t="shared" si="9"/>
        <v>4908</v>
      </c>
      <c r="N33" s="115"/>
      <c r="O33" s="15">
        <v>65</v>
      </c>
      <c r="P33" s="8">
        <v>38570</v>
      </c>
      <c r="Q33" s="8">
        <f t="shared" si="10"/>
        <v>54.784</v>
      </c>
      <c r="R33" s="9">
        <f t="shared" si="11"/>
        <v>21130</v>
      </c>
      <c r="S33" s="8">
        <f t="shared" si="12"/>
        <v>47.936</v>
      </c>
      <c r="T33" s="9">
        <f t="shared" si="13"/>
        <v>18489</v>
      </c>
      <c r="U33" s="9">
        <f t="shared" si="14"/>
        <v>2641</v>
      </c>
      <c r="V33" s="8">
        <f t="shared" si="15"/>
        <v>4</v>
      </c>
      <c r="W33" s="10">
        <f t="shared" si="16"/>
        <v>10564</v>
      </c>
      <c r="X33" s="8">
        <f t="shared" si="17"/>
        <v>5282</v>
      </c>
      <c r="Y33" s="8">
        <f t="shared" si="18"/>
        <v>2</v>
      </c>
      <c r="Z33" s="8">
        <f t="shared" si="19"/>
        <v>1584</v>
      </c>
      <c r="AA33" s="35">
        <f t="shared" si="20"/>
        <v>14262</v>
      </c>
    </row>
    <row r="34" spans="1:27" ht="14.25" customHeight="1" thickTop="1">
      <c r="A34" s="34">
        <v>26</v>
      </c>
      <c r="B34" s="8">
        <v>13660</v>
      </c>
      <c r="C34" s="8">
        <f t="shared" si="21"/>
        <v>54.784</v>
      </c>
      <c r="D34" s="9">
        <f t="shared" si="0"/>
        <v>7483</v>
      </c>
      <c r="E34" s="8">
        <f t="shared" si="1"/>
        <v>47.936</v>
      </c>
      <c r="F34" s="9">
        <f t="shared" si="2"/>
        <v>6548</v>
      </c>
      <c r="G34" s="9">
        <f t="shared" si="3"/>
        <v>935</v>
      </c>
      <c r="H34" s="8">
        <f t="shared" si="4"/>
        <v>4</v>
      </c>
      <c r="I34" s="10">
        <f t="shared" si="5"/>
        <v>3740</v>
      </c>
      <c r="J34" s="8">
        <f t="shared" si="6"/>
        <v>1870</v>
      </c>
      <c r="K34" s="8">
        <f t="shared" si="7"/>
        <v>2</v>
      </c>
      <c r="L34" s="8">
        <f t="shared" si="8"/>
        <v>564</v>
      </c>
      <c r="M34" s="16">
        <f t="shared" si="9"/>
        <v>5046</v>
      </c>
      <c r="N34" s="113">
        <f>DATA!E2</f>
        <v>0</v>
      </c>
      <c r="O34" s="15">
        <v>66</v>
      </c>
      <c r="P34" s="8">
        <v>39540</v>
      </c>
      <c r="Q34" s="8">
        <f t="shared" si="10"/>
        <v>54.784</v>
      </c>
      <c r="R34" s="9">
        <f t="shared" si="11"/>
        <v>21662</v>
      </c>
      <c r="S34" s="8">
        <f t="shared" si="12"/>
        <v>47.936</v>
      </c>
      <c r="T34" s="9">
        <f t="shared" si="13"/>
        <v>18954</v>
      </c>
      <c r="U34" s="9">
        <f t="shared" si="14"/>
        <v>2708</v>
      </c>
      <c r="V34" s="8">
        <f t="shared" si="15"/>
        <v>4</v>
      </c>
      <c r="W34" s="10">
        <f t="shared" si="16"/>
        <v>10832</v>
      </c>
      <c r="X34" s="8">
        <f t="shared" si="17"/>
        <v>5416</v>
      </c>
      <c r="Y34" s="8">
        <f t="shared" si="18"/>
        <v>2</v>
      </c>
      <c r="Z34" s="8">
        <f t="shared" si="19"/>
        <v>1626</v>
      </c>
      <c r="AA34" s="35">
        <f t="shared" si="20"/>
        <v>14622</v>
      </c>
    </row>
    <row r="35" spans="1:27" ht="14.25" customHeight="1">
      <c r="A35" s="34">
        <v>27</v>
      </c>
      <c r="B35" s="8">
        <v>14050</v>
      </c>
      <c r="C35" s="8">
        <f t="shared" si="21"/>
        <v>54.784</v>
      </c>
      <c r="D35" s="9">
        <f t="shared" si="0"/>
        <v>7697</v>
      </c>
      <c r="E35" s="8">
        <f t="shared" si="1"/>
        <v>47.936</v>
      </c>
      <c r="F35" s="9">
        <f t="shared" si="2"/>
        <v>6735</v>
      </c>
      <c r="G35" s="9">
        <f t="shared" si="3"/>
        <v>962</v>
      </c>
      <c r="H35" s="8">
        <f t="shared" si="4"/>
        <v>4</v>
      </c>
      <c r="I35" s="10">
        <f t="shared" si="5"/>
        <v>3848</v>
      </c>
      <c r="J35" s="8">
        <f t="shared" si="6"/>
        <v>1924</v>
      </c>
      <c r="K35" s="8">
        <f t="shared" si="7"/>
        <v>2</v>
      </c>
      <c r="L35" s="8">
        <f t="shared" si="8"/>
        <v>576</v>
      </c>
      <c r="M35" s="16">
        <f t="shared" si="9"/>
        <v>5196</v>
      </c>
      <c r="N35" s="114"/>
      <c r="O35" s="15">
        <v>67</v>
      </c>
      <c r="P35" s="8">
        <v>40510</v>
      </c>
      <c r="Q35" s="8">
        <f t="shared" si="10"/>
        <v>54.784</v>
      </c>
      <c r="R35" s="9">
        <f t="shared" si="11"/>
        <v>22193</v>
      </c>
      <c r="S35" s="8">
        <f t="shared" si="12"/>
        <v>47.936</v>
      </c>
      <c r="T35" s="9">
        <f t="shared" si="13"/>
        <v>19419</v>
      </c>
      <c r="U35" s="9">
        <f t="shared" si="14"/>
        <v>2774</v>
      </c>
      <c r="V35" s="8">
        <f t="shared" si="15"/>
        <v>4</v>
      </c>
      <c r="W35" s="10">
        <f t="shared" si="16"/>
        <v>11096</v>
      </c>
      <c r="X35" s="8">
        <f t="shared" si="17"/>
        <v>5548</v>
      </c>
      <c r="Y35" s="8">
        <f t="shared" si="18"/>
        <v>2</v>
      </c>
      <c r="Z35" s="8">
        <f t="shared" si="19"/>
        <v>1662</v>
      </c>
      <c r="AA35" s="35">
        <f t="shared" si="20"/>
        <v>14982</v>
      </c>
    </row>
    <row r="36" spans="1:27" ht="14.25" customHeight="1">
      <c r="A36" s="34">
        <v>28</v>
      </c>
      <c r="B36" s="8">
        <v>14440</v>
      </c>
      <c r="C36" s="8">
        <f t="shared" si="21"/>
        <v>54.784</v>
      </c>
      <c r="D36" s="9">
        <f t="shared" si="0"/>
        <v>7911</v>
      </c>
      <c r="E36" s="8">
        <f t="shared" si="1"/>
        <v>47.936</v>
      </c>
      <c r="F36" s="9">
        <f t="shared" si="2"/>
        <v>6922</v>
      </c>
      <c r="G36" s="9">
        <f t="shared" si="3"/>
        <v>989</v>
      </c>
      <c r="H36" s="8">
        <f t="shared" si="4"/>
        <v>4</v>
      </c>
      <c r="I36" s="10">
        <f t="shared" si="5"/>
        <v>3956</v>
      </c>
      <c r="J36" s="8">
        <f t="shared" si="6"/>
        <v>1978</v>
      </c>
      <c r="K36" s="8">
        <f t="shared" si="7"/>
        <v>2</v>
      </c>
      <c r="L36" s="8">
        <f t="shared" si="8"/>
        <v>594</v>
      </c>
      <c r="M36" s="16">
        <f t="shared" si="9"/>
        <v>5340</v>
      </c>
      <c r="N36" s="114"/>
      <c r="O36" s="15">
        <v>68</v>
      </c>
      <c r="P36" s="8">
        <v>41550</v>
      </c>
      <c r="Q36" s="8">
        <f t="shared" si="10"/>
        <v>54.784</v>
      </c>
      <c r="R36" s="9">
        <f t="shared" si="11"/>
        <v>22763</v>
      </c>
      <c r="S36" s="8">
        <f t="shared" si="12"/>
        <v>47.936</v>
      </c>
      <c r="T36" s="9">
        <f t="shared" si="13"/>
        <v>19917</v>
      </c>
      <c r="U36" s="9">
        <f t="shared" si="14"/>
        <v>2846</v>
      </c>
      <c r="V36" s="8">
        <f t="shared" si="15"/>
        <v>4</v>
      </c>
      <c r="W36" s="10">
        <f t="shared" si="16"/>
        <v>11384</v>
      </c>
      <c r="X36" s="8">
        <f t="shared" si="17"/>
        <v>5692</v>
      </c>
      <c r="Y36" s="8">
        <f t="shared" si="18"/>
        <v>2</v>
      </c>
      <c r="Z36" s="8">
        <f t="shared" si="19"/>
        <v>1710</v>
      </c>
      <c r="AA36" s="35">
        <f t="shared" si="20"/>
        <v>15366</v>
      </c>
    </row>
    <row r="37" spans="1:27" ht="14.25" customHeight="1">
      <c r="A37" s="34">
        <v>29</v>
      </c>
      <c r="B37" s="8">
        <v>14860</v>
      </c>
      <c r="C37" s="8">
        <f t="shared" si="21"/>
        <v>54.784</v>
      </c>
      <c r="D37" s="9">
        <f t="shared" si="0"/>
        <v>8141</v>
      </c>
      <c r="E37" s="8">
        <f t="shared" si="1"/>
        <v>47.936</v>
      </c>
      <c r="F37" s="9">
        <f t="shared" si="2"/>
        <v>7123</v>
      </c>
      <c r="G37" s="9">
        <f t="shared" si="3"/>
        <v>1018</v>
      </c>
      <c r="H37" s="8">
        <f t="shared" si="4"/>
        <v>4</v>
      </c>
      <c r="I37" s="10">
        <f t="shared" si="5"/>
        <v>4072</v>
      </c>
      <c r="J37" s="8">
        <f t="shared" si="6"/>
        <v>2036</v>
      </c>
      <c r="K37" s="8">
        <f t="shared" si="7"/>
        <v>2</v>
      </c>
      <c r="L37" s="8">
        <f t="shared" si="8"/>
        <v>612</v>
      </c>
      <c r="M37" s="16">
        <f t="shared" si="9"/>
        <v>5496</v>
      </c>
      <c r="N37" s="114"/>
      <c r="O37" s="15">
        <v>69</v>
      </c>
      <c r="P37" s="8">
        <v>42590</v>
      </c>
      <c r="Q37" s="8">
        <f t="shared" si="10"/>
        <v>54.784</v>
      </c>
      <c r="R37" s="9">
        <f t="shared" si="11"/>
        <v>23333</v>
      </c>
      <c r="S37" s="8">
        <f t="shared" si="12"/>
        <v>47.936</v>
      </c>
      <c r="T37" s="9">
        <f t="shared" si="13"/>
        <v>20416</v>
      </c>
      <c r="U37" s="9">
        <f t="shared" si="14"/>
        <v>2917</v>
      </c>
      <c r="V37" s="8">
        <f t="shared" si="15"/>
        <v>4</v>
      </c>
      <c r="W37" s="10">
        <f t="shared" si="16"/>
        <v>11668</v>
      </c>
      <c r="X37" s="8">
        <f t="shared" si="17"/>
        <v>5834</v>
      </c>
      <c r="Y37" s="8">
        <f t="shared" si="18"/>
        <v>2</v>
      </c>
      <c r="Z37" s="8">
        <f t="shared" si="19"/>
        <v>1752</v>
      </c>
      <c r="AA37" s="35">
        <f t="shared" si="20"/>
        <v>15750</v>
      </c>
    </row>
    <row r="38" spans="1:27" ht="14.25" customHeight="1">
      <c r="A38" s="34">
        <v>30</v>
      </c>
      <c r="B38" s="8">
        <v>15280</v>
      </c>
      <c r="C38" s="8">
        <f t="shared" si="21"/>
        <v>54.784</v>
      </c>
      <c r="D38" s="9">
        <f t="shared" si="0"/>
        <v>8371</v>
      </c>
      <c r="E38" s="8">
        <f t="shared" si="1"/>
        <v>47.936</v>
      </c>
      <c r="F38" s="9">
        <f t="shared" si="2"/>
        <v>7325</v>
      </c>
      <c r="G38" s="9">
        <f t="shared" si="3"/>
        <v>1046</v>
      </c>
      <c r="H38" s="8">
        <f t="shared" si="4"/>
        <v>4</v>
      </c>
      <c r="I38" s="10">
        <f t="shared" si="5"/>
        <v>4184</v>
      </c>
      <c r="J38" s="8">
        <f t="shared" si="6"/>
        <v>2092</v>
      </c>
      <c r="K38" s="8">
        <f t="shared" si="7"/>
        <v>2</v>
      </c>
      <c r="L38" s="8">
        <f t="shared" si="8"/>
        <v>630</v>
      </c>
      <c r="M38" s="16">
        <f t="shared" si="9"/>
        <v>5646</v>
      </c>
      <c r="N38" s="114"/>
      <c r="O38" s="15">
        <v>70</v>
      </c>
      <c r="P38" s="8">
        <v>43630</v>
      </c>
      <c r="Q38" s="8">
        <f t="shared" si="10"/>
        <v>54.784</v>
      </c>
      <c r="R38" s="9">
        <f t="shared" si="11"/>
        <v>23902</v>
      </c>
      <c r="S38" s="8">
        <f t="shared" si="12"/>
        <v>47.936</v>
      </c>
      <c r="T38" s="9">
        <f t="shared" si="13"/>
        <v>20914</v>
      </c>
      <c r="U38" s="9">
        <f t="shared" si="14"/>
        <v>2988</v>
      </c>
      <c r="V38" s="8">
        <f t="shared" si="15"/>
        <v>4</v>
      </c>
      <c r="W38" s="10">
        <f t="shared" si="16"/>
        <v>11952</v>
      </c>
      <c r="X38" s="8">
        <f t="shared" si="17"/>
        <v>5976</v>
      </c>
      <c r="Y38" s="8">
        <f t="shared" si="18"/>
        <v>2</v>
      </c>
      <c r="Z38" s="8">
        <f t="shared" si="19"/>
        <v>1794</v>
      </c>
      <c r="AA38" s="35">
        <f t="shared" si="20"/>
        <v>16134</v>
      </c>
    </row>
    <row r="39" spans="1:27" ht="14.25" customHeight="1" thickBot="1">
      <c r="A39" s="34">
        <v>31</v>
      </c>
      <c r="B39" s="8">
        <v>15700</v>
      </c>
      <c r="C39" s="8">
        <f t="shared" si="21"/>
        <v>54.784</v>
      </c>
      <c r="D39" s="9">
        <f t="shared" si="0"/>
        <v>8601</v>
      </c>
      <c r="E39" s="8">
        <f t="shared" si="1"/>
        <v>47.936</v>
      </c>
      <c r="F39" s="9">
        <f t="shared" si="2"/>
        <v>7526</v>
      </c>
      <c r="G39" s="9">
        <f t="shared" si="3"/>
        <v>1075</v>
      </c>
      <c r="H39" s="8">
        <f t="shared" si="4"/>
        <v>4</v>
      </c>
      <c r="I39" s="10">
        <f t="shared" si="5"/>
        <v>4300</v>
      </c>
      <c r="J39" s="8">
        <f t="shared" si="6"/>
        <v>2150</v>
      </c>
      <c r="K39" s="8">
        <f t="shared" si="7"/>
        <v>2</v>
      </c>
      <c r="L39" s="8">
        <f t="shared" si="8"/>
        <v>648</v>
      </c>
      <c r="M39" s="16">
        <f t="shared" si="9"/>
        <v>5802</v>
      </c>
      <c r="N39" s="115"/>
      <c r="O39" s="15">
        <v>71</v>
      </c>
      <c r="P39" s="8">
        <v>44740</v>
      </c>
      <c r="Q39" s="8">
        <f t="shared" si="10"/>
        <v>54.784</v>
      </c>
      <c r="R39" s="9">
        <f t="shared" si="11"/>
        <v>24510</v>
      </c>
      <c r="S39" s="8">
        <f t="shared" si="12"/>
        <v>47.936</v>
      </c>
      <c r="T39" s="9">
        <f t="shared" si="13"/>
        <v>21447</v>
      </c>
      <c r="U39" s="9">
        <f t="shared" si="14"/>
        <v>3063</v>
      </c>
      <c r="V39" s="8">
        <f t="shared" si="15"/>
        <v>4</v>
      </c>
      <c r="W39" s="10">
        <f t="shared" si="16"/>
        <v>12252</v>
      </c>
      <c r="X39" s="8">
        <f t="shared" si="17"/>
        <v>6126</v>
      </c>
      <c r="Y39" s="8">
        <f t="shared" si="18"/>
        <v>2</v>
      </c>
      <c r="Z39" s="8">
        <f t="shared" si="19"/>
        <v>1836</v>
      </c>
      <c r="AA39" s="35">
        <f t="shared" si="20"/>
        <v>16542</v>
      </c>
    </row>
    <row r="40" spans="1:27" ht="14.25" customHeight="1" thickTop="1">
      <c r="A40" s="34">
        <v>32</v>
      </c>
      <c r="B40" s="8">
        <v>16150</v>
      </c>
      <c r="C40" s="8">
        <f t="shared" si="21"/>
        <v>54.784</v>
      </c>
      <c r="D40" s="9">
        <f t="shared" si="0"/>
        <v>8848</v>
      </c>
      <c r="E40" s="8">
        <f t="shared" si="1"/>
        <v>47.936</v>
      </c>
      <c r="F40" s="9">
        <f t="shared" si="2"/>
        <v>7742</v>
      </c>
      <c r="G40" s="9">
        <f t="shared" si="3"/>
        <v>1106</v>
      </c>
      <c r="H40" s="8">
        <f t="shared" si="4"/>
        <v>4</v>
      </c>
      <c r="I40" s="10">
        <f t="shared" si="5"/>
        <v>4424</v>
      </c>
      <c r="J40" s="8">
        <f t="shared" si="6"/>
        <v>2212</v>
      </c>
      <c r="K40" s="8">
        <f t="shared" si="7"/>
        <v>2</v>
      </c>
      <c r="L40" s="8">
        <f t="shared" si="8"/>
        <v>666</v>
      </c>
      <c r="M40" s="16">
        <f t="shared" si="9"/>
        <v>5970</v>
      </c>
      <c r="N40" s="113">
        <f>DATA!E2</f>
        <v>0</v>
      </c>
      <c r="O40" s="15">
        <v>72</v>
      </c>
      <c r="P40" s="8">
        <v>45850</v>
      </c>
      <c r="Q40" s="8">
        <f t="shared" si="10"/>
        <v>54.784</v>
      </c>
      <c r="R40" s="9">
        <f t="shared" si="11"/>
        <v>25118</v>
      </c>
      <c r="S40" s="8">
        <f t="shared" si="12"/>
        <v>47.936</v>
      </c>
      <c r="T40" s="9">
        <f t="shared" si="13"/>
        <v>21979</v>
      </c>
      <c r="U40" s="9">
        <f t="shared" si="14"/>
        <v>3139</v>
      </c>
      <c r="V40" s="8">
        <f t="shared" si="15"/>
        <v>4</v>
      </c>
      <c r="W40" s="10">
        <f t="shared" si="16"/>
        <v>12556</v>
      </c>
      <c r="X40" s="8">
        <f t="shared" si="17"/>
        <v>6278</v>
      </c>
      <c r="Y40" s="8">
        <f t="shared" si="18"/>
        <v>2</v>
      </c>
      <c r="Z40" s="8">
        <f t="shared" si="19"/>
        <v>1884</v>
      </c>
      <c r="AA40" s="35">
        <f t="shared" si="20"/>
        <v>16950</v>
      </c>
    </row>
    <row r="41" spans="1:27" ht="14.25" customHeight="1">
      <c r="A41" s="34">
        <v>33</v>
      </c>
      <c r="B41" s="8">
        <v>16600</v>
      </c>
      <c r="C41" s="8">
        <f t="shared" si="21"/>
        <v>54.784</v>
      </c>
      <c r="D41" s="9">
        <f t="shared" si="0"/>
        <v>9094</v>
      </c>
      <c r="E41" s="8">
        <f t="shared" si="1"/>
        <v>47.936</v>
      </c>
      <c r="F41" s="9">
        <f t="shared" si="2"/>
        <v>7957</v>
      </c>
      <c r="G41" s="9">
        <f t="shared" si="3"/>
        <v>1137</v>
      </c>
      <c r="H41" s="8">
        <f t="shared" si="4"/>
        <v>4</v>
      </c>
      <c r="I41" s="10">
        <f t="shared" si="5"/>
        <v>4548</v>
      </c>
      <c r="J41" s="8">
        <f t="shared" si="6"/>
        <v>2274</v>
      </c>
      <c r="K41" s="8">
        <f t="shared" si="7"/>
        <v>2</v>
      </c>
      <c r="L41" s="8">
        <f t="shared" si="8"/>
        <v>684</v>
      </c>
      <c r="M41" s="16">
        <f t="shared" si="9"/>
        <v>6138</v>
      </c>
      <c r="N41" s="114"/>
      <c r="O41" s="15">
        <v>73</v>
      </c>
      <c r="P41" s="8">
        <v>46960</v>
      </c>
      <c r="Q41" s="8">
        <f t="shared" si="10"/>
        <v>54.784</v>
      </c>
      <c r="R41" s="9">
        <f t="shared" si="11"/>
        <v>25727</v>
      </c>
      <c r="S41" s="8">
        <f t="shared" si="12"/>
        <v>47.936</v>
      </c>
      <c r="T41" s="9">
        <f t="shared" si="13"/>
        <v>22511</v>
      </c>
      <c r="U41" s="9">
        <f t="shared" si="14"/>
        <v>3216</v>
      </c>
      <c r="V41" s="8">
        <f t="shared" si="15"/>
        <v>4</v>
      </c>
      <c r="W41" s="10">
        <f t="shared" si="16"/>
        <v>12864</v>
      </c>
      <c r="X41" s="8">
        <f t="shared" si="17"/>
        <v>6432</v>
      </c>
      <c r="Y41" s="8">
        <f t="shared" si="18"/>
        <v>2</v>
      </c>
      <c r="Z41" s="8">
        <f t="shared" si="19"/>
        <v>1932</v>
      </c>
      <c r="AA41" s="35">
        <f t="shared" si="20"/>
        <v>17364</v>
      </c>
    </row>
    <row r="42" spans="1:27" ht="14.25" customHeight="1">
      <c r="A42" s="34">
        <v>34</v>
      </c>
      <c r="B42" s="8">
        <v>17050</v>
      </c>
      <c r="C42" s="8">
        <f t="shared" si="21"/>
        <v>54.784</v>
      </c>
      <c r="D42" s="9">
        <f t="shared" si="0"/>
        <v>9341</v>
      </c>
      <c r="E42" s="8">
        <f t="shared" si="1"/>
        <v>47.936</v>
      </c>
      <c r="F42" s="9">
        <f t="shared" si="2"/>
        <v>8173</v>
      </c>
      <c r="G42" s="9">
        <f t="shared" si="3"/>
        <v>1168</v>
      </c>
      <c r="H42" s="8">
        <f t="shared" si="4"/>
        <v>4</v>
      </c>
      <c r="I42" s="10">
        <f t="shared" si="5"/>
        <v>4672</v>
      </c>
      <c r="J42" s="8">
        <f t="shared" si="6"/>
        <v>2336</v>
      </c>
      <c r="K42" s="8">
        <f t="shared" si="7"/>
        <v>2</v>
      </c>
      <c r="L42" s="8">
        <f t="shared" si="8"/>
        <v>702</v>
      </c>
      <c r="M42" s="16">
        <f t="shared" si="9"/>
        <v>6306</v>
      </c>
      <c r="N42" s="114"/>
      <c r="O42" s="15">
        <v>74</v>
      </c>
      <c r="P42" s="8">
        <v>48160</v>
      </c>
      <c r="Q42" s="8">
        <f t="shared" si="10"/>
        <v>54.784</v>
      </c>
      <c r="R42" s="9">
        <f t="shared" si="11"/>
        <v>26384</v>
      </c>
      <c r="S42" s="8">
        <f t="shared" si="12"/>
        <v>47.936</v>
      </c>
      <c r="T42" s="9">
        <f t="shared" si="13"/>
        <v>23086</v>
      </c>
      <c r="U42" s="9">
        <f t="shared" si="14"/>
        <v>3298</v>
      </c>
      <c r="V42" s="8">
        <f t="shared" si="15"/>
        <v>4</v>
      </c>
      <c r="W42" s="10">
        <f t="shared" si="16"/>
        <v>13192</v>
      </c>
      <c r="X42" s="8">
        <f t="shared" si="17"/>
        <v>6596</v>
      </c>
      <c r="Y42" s="8">
        <f t="shared" si="18"/>
        <v>2</v>
      </c>
      <c r="Z42" s="8">
        <f t="shared" si="19"/>
        <v>1980</v>
      </c>
      <c r="AA42" s="35">
        <f t="shared" si="20"/>
        <v>17808</v>
      </c>
    </row>
    <row r="43" spans="1:27" ht="14.25" customHeight="1">
      <c r="A43" s="34">
        <v>35</v>
      </c>
      <c r="B43" s="8">
        <v>17540</v>
      </c>
      <c r="C43" s="8">
        <f t="shared" si="21"/>
        <v>54.784</v>
      </c>
      <c r="D43" s="9">
        <f t="shared" si="0"/>
        <v>9609</v>
      </c>
      <c r="E43" s="8">
        <f t="shared" si="1"/>
        <v>47.936</v>
      </c>
      <c r="F43" s="9">
        <f t="shared" si="2"/>
        <v>8408</v>
      </c>
      <c r="G43" s="9">
        <f t="shared" si="3"/>
        <v>1201</v>
      </c>
      <c r="H43" s="8">
        <f t="shared" si="4"/>
        <v>4</v>
      </c>
      <c r="I43" s="10">
        <f t="shared" si="5"/>
        <v>4804</v>
      </c>
      <c r="J43" s="8">
        <f t="shared" si="6"/>
        <v>2402</v>
      </c>
      <c r="K43" s="8">
        <f t="shared" si="7"/>
        <v>2</v>
      </c>
      <c r="L43" s="8">
        <f t="shared" si="8"/>
        <v>720</v>
      </c>
      <c r="M43" s="16">
        <f t="shared" si="9"/>
        <v>6486</v>
      </c>
      <c r="N43" s="114"/>
      <c r="O43" s="15">
        <v>75</v>
      </c>
      <c r="P43" s="8">
        <v>49360</v>
      </c>
      <c r="Q43" s="8">
        <f t="shared" si="10"/>
        <v>54.784</v>
      </c>
      <c r="R43" s="9">
        <f t="shared" si="11"/>
        <v>27041</v>
      </c>
      <c r="S43" s="8">
        <f t="shared" si="12"/>
        <v>47.936</v>
      </c>
      <c r="T43" s="9">
        <f t="shared" si="13"/>
        <v>23661</v>
      </c>
      <c r="U43" s="9">
        <f t="shared" si="14"/>
        <v>3380</v>
      </c>
      <c r="V43" s="8">
        <f t="shared" si="15"/>
        <v>4</v>
      </c>
      <c r="W43" s="10">
        <f t="shared" si="16"/>
        <v>13520</v>
      </c>
      <c r="X43" s="8">
        <f t="shared" si="17"/>
        <v>6760</v>
      </c>
      <c r="Y43" s="8">
        <f t="shared" si="18"/>
        <v>2</v>
      </c>
      <c r="Z43" s="8">
        <f t="shared" si="19"/>
        <v>2028</v>
      </c>
      <c r="AA43" s="35">
        <f t="shared" si="20"/>
        <v>18252</v>
      </c>
    </row>
    <row r="44" spans="1:27" ht="14.25" customHeight="1">
      <c r="A44" s="34">
        <v>36</v>
      </c>
      <c r="B44" s="8">
        <v>18030</v>
      </c>
      <c r="C44" s="8">
        <f t="shared" si="21"/>
        <v>54.784</v>
      </c>
      <c r="D44" s="9">
        <f t="shared" si="0"/>
        <v>9878</v>
      </c>
      <c r="E44" s="8">
        <f t="shared" si="1"/>
        <v>47.936</v>
      </c>
      <c r="F44" s="9">
        <f t="shared" si="2"/>
        <v>8643</v>
      </c>
      <c r="G44" s="9">
        <f t="shared" si="3"/>
        <v>1235</v>
      </c>
      <c r="H44" s="8">
        <f t="shared" si="4"/>
        <v>4</v>
      </c>
      <c r="I44" s="10">
        <f t="shared" si="5"/>
        <v>4940</v>
      </c>
      <c r="J44" s="8">
        <f t="shared" si="6"/>
        <v>2470</v>
      </c>
      <c r="K44" s="8">
        <f t="shared" si="7"/>
        <v>2</v>
      </c>
      <c r="L44" s="8">
        <f t="shared" si="8"/>
        <v>744</v>
      </c>
      <c r="M44" s="16">
        <f t="shared" si="9"/>
        <v>6666</v>
      </c>
      <c r="N44" s="114"/>
      <c r="O44" s="15">
        <v>76</v>
      </c>
      <c r="P44" s="8">
        <v>50560</v>
      </c>
      <c r="Q44" s="8">
        <f t="shared" si="10"/>
        <v>54.784</v>
      </c>
      <c r="R44" s="9">
        <f t="shared" si="11"/>
        <v>27699</v>
      </c>
      <c r="S44" s="8">
        <f t="shared" si="12"/>
        <v>47.936</v>
      </c>
      <c r="T44" s="9">
        <f t="shared" si="13"/>
        <v>24236</v>
      </c>
      <c r="U44" s="9">
        <f t="shared" si="14"/>
        <v>3463</v>
      </c>
      <c r="V44" s="8">
        <f t="shared" si="15"/>
        <v>4</v>
      </c>
      <c r="W44" s="10">
        <f t="shared" si="16"/>
        <v>13852</v>
      </c>
      <c r="X44" s="8">
        <f t="shared" si="17"/>
        <v>6926</v>
      </c>
      <c r="Y44" s="8">
        <f t="shared" si="18"/>
        <v>2</v>
      </c>
      <c r="Z44" s="8">
        <f t="shared" si="19"/>
        <v>2076</v>
      </c>
      <c r="AA44" s="35">
        <f t="shared" si="20"/>
        <v>18702</v>
      </c>
    </row>
    <row r="45" spans="1:27" ht="14.25" customHeight="1">
      <c r="A45" s="34">
        <v>37</v>
      </c>
      <c r="B45" s="8">
        <v>18520</v>
      </c>
      <c r="C45" s="8">
        <f t="shared" si="21"/>
        <v>54.784</v>
      </c>
      <c r="D45" s="9">
        <f t="shared" si="0"/>
        <v>10146</v>
      </c>
      <c r="E45" s="8">
        <f t="shared" si="1"/>
        <v>47.936</v>
      </c>
      <c r="F45" s="9">
        <f t="shared" si="2"/>
        <v>8878</v>
      </c>
      <c r="G45" s="9">
        <f t="shared" si="3"/>
        <v>1268</v>
      </c>
      <c r="H45" s="8">
        <f t="shared" si="4"/>
        <v>4</v>
      </c>
      <c r="I45" s="10">
        <f t="shared" si="5"/>
        <v>5072</v>
      </c>
      <c r="J45" s="8">
        <f t="shared" si="6"/>
        <v>2536</v>
      </c>
      <c r="K45" s="8">
        <f t="shared" si="7"/>
        <v>2</v>
      </c>
      <c r="L45" s="8">
        <f t="shared" si="8"/>
        <v>762</v>
      </c>
      <c r="M45" s="16">
        <f t="shared" si="9"/>
        <v>6846</v>
      </c>
      <c r="N45" s="114"/>
      <c r="O45" s="15">
        <v>77</v>
      </c>
      <c r="P45" s="8">
        <v>51760</v>
      </c>
      <c r="Q45" s="8">
        <f t="shared" si="10"/>
        <v>54.784</v>
      </c>
      <c r="R45" s="9">
        <f t="shared" si="11"/>
        <v>28356</v>
      </c>
      <c r="S45" s="8">
        <f t="shared" si="12"/>
        <v>47.936</v>
      </c>
      <c r="T45" s="9">
        <f t="shared" si="13"/>
        <v>24812</v>
      </c>
      <c r="U45" s="9">
        <f t="shared" si="14"/>
        <v>3544</v>
      </c>
      <c r="V45" s="8">
        <f t="shared" si="15"/>
        <v>4</v>
      </c>
      <c r="W45" s="10">
        <f t="shared" si="16"/>
        <v>14176</v>
      </c>
      <c r="X45" s="8">
        <f t="shared" si="17"/>
        <v>7088</v>
      </c>
      <c r="Y45" s="8">
        <f t="shared" si="18"/>
        <v>2</v>
      </c>
      <c r="Z45" s="8">
        <f t="shared" si="19"/>
        <v>2124</v>
      </c>
      <c r="AA45" s="35">
        <f t="shared" si="20"/>
        <v>19140</v>
      </c>
    </row>
    <row r="46" spans="1:27" ht="14.25" customHeight="1">
      <c r="A46" s="34">
        <v>38</v>
      </c>
      <c r="B46" s="8">
        <v>19050</v>
      </c>
      <c r="C46" s="8">
        <f t="shared" si="21"/>
        <v>54.784</v>
      </c>
      <c r="D46" s="9">
        <f t="shared" si="0"/>
        <v>10436</v>
      </c>
      <c r="E46" s="8">
        <f t="shared" si="1"/>
        <v>47.936</v>
      </c>
      <c r="F46" s="9">
        <f t="shared" si="2"/>
        <v>9132</v>
      </c>
      <c r="G46" s="9">
        <f t="shared" si="3"/>
        <v>1304</v>
      </c>
      <c r="H46" s="8">
        <f t="shared" si="4"/>
        <v>4</v>
      </c>
      <c r="I46" s="10">
        <f t="shared" si="5"/>
        <v>5216</v>
      </c>
      <c r="J46" s="8">
        <f t="shared" si="6"/>
        <v>2608</v>
      </c>
      <c r="K46" s="8">
        <f t="shared" si="7"/>
        <v>2</v>
      </c>
      <c r="L46" s="8">
        <f t="shared" si="8"/>
        <v>780</v>
      </c>
      <c r="M46" s="16">
        <f t="shared" si="9"/>
        <v>7044</v>
      </c>
      <c r="N46" s="114"/>
      <c r="O46" s="15">
        <v>78</v>
      </c>
      <c r="P46" s="8">
        <v>53060</v>
      </c>
      <c r="Q46" s="8">
        <f t="shared" si="10"/>
        <v>54.784</v>
      </c>
      <c r="R46" s="9">
        <f t="shared" si="11"/>
        <v>29068</v>
      </c>
      <c r="S46" s="8">
        <f t="shared" si="12"/>
        <v>47.936</v>
      </c>
      <c r="T46" s="9">
        <f t="shared" si="13"/>
        <v>25435</v>
      </c>
      <c r="U46" s="9">
        <f t="shared" si="14"/>
        <v>3633</v>
      </c>
      <c r="V46" s="8">
        <f t="shared" si="15"/>
        <v>4</v>
      </c>
      <c r="W46" s="10">
        <f t="shared" si="16"/>
        <v>14532</v>
      </c>
      <c r="X46" s="8">
        <f t="shared" si="17"/>
        <v>7266</v>
      </c>
      <c r="Y46" s="8">
        <f t="shared" si="18"/>
        <v>2</v>
      </c>
      <c r="Z46" s="8">
        <f t="shared" si="19"/>
        <v>2178</v>
      </c>
      <c r="AA46" s="35">
        <f t="shared" si="20"/>
        <v>19620</v>
      </c>
    </row>
    <row r="47" spans="1:27" ht="14.25" customHeight="1">
      <c r="A47" s="34">
        <v>39</v>
      </c>
      <c r="B47" s="8">
        <v>19580</v>
      </c>
      <c r="C47" s="8">
        <f t="shared" si="21"/>
        <v>54.784</v>
      </c>
      <c r="D47" s="9">
        <f t="shared" si="0"/>
        <v>10727</v>
      </c>
      <c r="E47" s="8">
        <f t="shared" si="1"/>
        <v>47.936</v>
      </c>
      <c r="F47" s="9">
        <f t="shared" si="2"/>
        <v>9386</v>
      </c>
      <c r="G47" s="9">
        <f t="shared" si="3"/>
        <v>1341</v>
      </c>
      <c r="H47" s="8">
        <f t="shared" si="4"/>
        <v>4</v>
      </c>
      <c r="I47" s="10">
        <f t="shared" si="5"/>
        <v>5364</v>
      </c>
      <c r="J47" s="8">
        <f t="shared" si="6"/>
        <v>2682</v>
      </c>
      <c r="K47" s="8">
        <f t="shared" si="7"/>
        <v>2</v>
      </c>
      <c r="L47" s="8">
        <f t="shared" si="8"/>
        <v>804</v>
      </c>
      <c r="M47" s="16">
        <f t="shared" si="9"/>
        <v>7242</v>
      </c>
      <c r="N47" s="114"/>
      <c r="O47" s="15">
        <v>79</v>
      </c>
      <c r="P47" s="8">
        <v>54360</v>
      </c>
      <c r="Q47" s="8">
        <f t="shared" si="10"/>
        <v>54.784</v>
      </c>
      <c r="R47" s="9">
        <f t="shared" si="11"/>
        <v>29781</v>
      </c>
      <c r="S47" s="8">
        <f t="shared" si="12"/>
        <v>47.936</v>
      </c>
      <c r="T47" s="9">
        <f t="shared" si="13"/>
        <v>26058</v>
      </c>
      <c r="U47" s="9">
        <f t="shared" si="14"/>
        <v>3723</v>
      </c>
      <c r="V47" s="8">
        <f t="shared" si="15"/>
        <v>4</v>
      </c>
      <c r="W47" s="10">
        <f t="shared" si="16"/>
        <v>14892</v>
      </c>
      <c r="X47" s="8">
        <f t="shared" si="17"/>
        <v>7446</v>
      </c>
      <c r="Y47" s="8">
        <f t="shared" si="18"/>
        <v>2</v>
      </c>
      <c r="Z47" s="8">
        <f t="shared" si="19"/>
        <v>2232</v>
      </c>
      <c r="AA47" s="35">
        <f t="shared" si="20"/>
        <v>20106</v>
      </c>
    </row>
    <row r="48" spans="1:27" ht="14.25" customHeight="1" thickBot="1">
      <c r="A48" s="36">
        <v>40</v>
      </c>
      <c r="B48" s="37">
        <v>20110</v>
      </c>
      <c r="C48" s="37">
        <f t="shared" si="21"/>
        <v>54.784</v>
      </c>
      <c r="D48" s="38">
        <f t="shared" si="0"/>
        <v>11017</v>
      </c>
      <c r="E48" s="37">
        <f t="shared" si="1"/>
        <v>47.936</v>
      </c>
      <c r="F48" s="38">
        <f t="shared" si="2"/>
        <v>9640</v>
      </c>
      <c r="G48" s="38">
        <f t="shared" si="3"/>
        <v>1377</v>
      </c>
      <c r="H48" s="37">
        <f t="shared" si="4"/>
        <v>4</v>
      </c>
      <c r="I48" s="39">
        <f t="shared" si="5"/>
        <v>5508</v>
      </c>
      <c r="J48" s="37">
        <f t="shared" si="6"/>
        <v>2754</v>
      </c>
      <c r="K48" s="37">
        <f t="shared" si="7"/>
        <v>2</v>
      </c>
      <c r="L48" s="37">
        <f t="shared" si="8"/>
        <v>828</v>
      </c>
      <c r="M48" s="40">
        <f t="shared" si="9"/>
        <v>7434</v>
      </c>
      <c r="N48" s="115"/>
      <c r="O48" s="41">
        <v>80</v>
      </c>
      <c r="P48" s="37">
        <v>55660</v>
      </c>
      <c r="Q48" s="37">
        <f t="shared" si="10"/>
        <v>54.784</v>
      </c>
      <c r="R48" s="38">
        <f t="shared" si="11"/>
        <v>30493</v>
      </c>
      <c r="S48" s="37">
        <f t="shared" si="12"/>
        <v>47.936</v>
      </c>
      <c r="T48" s="38">
        <f t="shared" si="13"/>
        <v>26681</v>
      </c>
      <c r="U48" s="38">
        <f t="shared" si="14"/>
        <v>3812</v>
      </c>
      <c r="V48" s="37">
        <f t="shared" si="15"/>
        <v>4</v>
      </c>
      <c r="W48" s="39">
        <f t="shared" si="16"/>
        <v>15248</v>
      </c>
      <c r="X48" s="37">
        <f t="shared" si="17"/>
        <v>7624</v>
      </c>
      <c r="Y48" s="37">
        <f t="shared" si="18"/>
        <v>2</v>
      </c>
      <c r="Z48" s="37">
        <f t="shared" si="19"/>
        <v>2286</v>
      </c>
      <c r="AA48" s="42">
        <f t="shared" si="20"/>
        <v>20586</v>
      </c>
    </row>
    <row r="49" ht="15.75" thickTop="1"/>
  </sheetData>
  <sheetProtection password="ED59" sheet="1" objects="1" scenarios="1" selectLockedCells="1" selectUnlockedCells="1"/>
  <mergeCells count="30">
    <mergeCell ref="N28:N33"/>
    <mergeCell ref="N34:N39"/>
    <mergeCell ref="N40:N48"/>
    <mergeCell ref="N10:N15"/>
    <mergeCell ref="Z6:AA6"/>
    <mergeCell ref="A3:AA3"/>
    <mergeCell ref="N16:N21"/>
    <mergeCell ref="N22:N27"/>
    <mergeCell ref="W6:X6"/>
    <mergeCell ref="N6:N9"/>
    <mergeCell ref="O5:P5"/>
    <mergeCell ref="I6:J6"/>
    <mergeCell ref="L6:M6"/>
    <mergeCell ref="F5:G5"/>
    <mergeCell ref="Q5:R5"/>
    <mergeCell ref="A5:D5"/>
    <mergeCell ref="L5:M5"/>
    <mergeCell ref="O6:O7"/>
    <mergeCell ref="A6:A7"/>
    <mergeCell ref="B6:B7"/>
    <mergeCell ref="R6:U6"/>
    <mergeCell ref="D6:G6"/>
    <mergeCell ref="P6:P7"/>
    <mergeCell ref="A1:AA1"/>
    <mergeCell ref="X5:Z5"/>
    <mergeCell ref="T5:U5"/>
    <mergeCell ref="I5:J5"/>
    <mergeCell ref="A2:AA2"/>
    <mergeCell ref="A4:M4"/>
    <mergeCell ref="O4:AA4"/>
  </mergeCells>
  <printOptions horizontalCentered="1" verticalCentered="1"/>
  <pageMargins left="0" right="0" top="0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R.V.L.GANAPATHI RAO</dc:creator>
  <cp:keywords/>
  <dc:description/>
  <cp:lastModifiedBy>SEKHAR</cp:lastModifiedBy>
  <cp:lastPrinted>2013-05-29T06:37:10Z</cp:lastPrinted>
  <dcterms:created xsi:type="dcterms:W3CDTF">2013-05-27T14:10:16Z</dcterms:created>
  <dcterms:modified xsi:type="dcterms:W3CDTF">2013-06-07T07:28:24Z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